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<sst xmlns="http://schemas.openxmlformats.org/spreadsheetml/2006/main" count="24" uniqueCount="23">
  <si>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Owed</t>
  </si>
  <si>
    <t>Hospital</t>
  </si>
  <si>
    <t>% of Total</t>
  </si>
  <si>
    <t>total MPSC Payment</t>
  </si>
  <si>
    <t>UMMC</t>
  </si>
  <si>
    <t>Total</t>
  </si>
  <si>
    <t>ü</t>
  </si>
  <si>
    <t>(Plus M/U)</t>
  </si>
  <si>
    <t>*NPR is derived from RE schedules</t>
  </si>
  <si>
    <t xml:space="preserve"> </t>
  </si>
  <si>
    <t>Maryland Patient Safety Center Payments by Hospital - Rate Year 2022</t>
  </si>
  <si>
    <t>FY 2020 Reg. NPR*</t>
  </si>
  <si>
    <t>Johns Hopkins</t>
  </si>
  <si>
    <t>MedStar Franklin  Square</t>
  </si>
  <si>
    <t>MedStar Union Memorial</t>
  </si>
  <si>
    <t>JH Bayview</t>
  </si>
  <si>
    <t>Carroll Co Hospital Cntr</t>
  </si>
  <si>
    <t>MedStar Harbor Hospital Cntr</t>
  </si>
  <si>
    <t>MedStar Good Samaritan</t>
  </si>
  <si>
    <t>Hospital ID</t>
  </si>
  <si>
    <t>unrestricted funding</t>
  </si>
  <si>
    <t>restricted funding</t>
  </si>
  <si>
    <t>Total Funding from Approved MPSC Recommendation 6/9/2021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</si>
</sst>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#,##0;[Red]#,##0"/>
    <numFmt numFmtId="166" formatCode="&quot;$&quot;#,##0"/>
    <numFmt numFmtId="167" formatCode="&quot;$&quot;#,##0.00"/>
    <numFmt numFmtId="168" formatCode="#,##0.0;[Red]#,##0.0"/>
    <numFmt numFmtId="169" formatCode="#,##0.00;[Red]#,##0.00"/>
    <numFmt numFmtId="170" formatCode="#,##0.000;[Red]#,##0.000"/>
    <numFmt numFmtId="171" formatCode="#,##0.0000;[Red]#,##0.0000"/>
    <numFmt numFmtId="172" formatCode="0.0000"/>
    <numFmt numFmtId="173" formatCode="_(* #,##0.0_);_(* \(#,##0.0\);_(* &quot;-&quot;??_);_(@_)"/>
    <numFmt numFmtId="174" formatCode="_(* #,##0_);_(* \(#,##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Wingdings"/>
      <family val="0"/>
    </font>
    <font>
      <sz val="11"/>
      <name val="Calibri"/>
      <family val="2"/>
    </font>
    <font>
      <sz val="11"/>
      <color indexed="12"/>
      <name val="Calibri"/>
      <family val="2"/>
    </font>
    <font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Wingdings"/>
      <family val="0"/>
    </font>
    <font>
      <sz val="11"/>
      <color rgb="FF0000FF"/>
      <name val="Calibri"/>
      <family val="2"/>
    </font>
    <font>
      <sz val="10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10" fontId="0" fillId="0" borderId="12" xfId="0" applyNumberFormat="1" applyBorder="1" applyAlignment="1">
      <alignment/>
    </xf>
    <xf numFmtId="166" fontId="0" fillId="0" borderId="12" xfId="0" applyNumberFormat="1" applyBorder="1" applyAlignment="1">
      <alignment/>
    </xf>
    <xf numFmtId="0" fontId="2" fillId="33" borderId="13" xfId="0" applyFont="1" applyFill="1" applyBorder="1" applyAlignment="1">
      <alignment/>
    </xf>
    <xf numFmtId="10" fontId="0" fillId="0" borderId="13" xfId="0" applyNumberFormat="1" applyBorder="1" applyAlignment="1">
      <alignment/>
    </xf>
    <xf numFmtId="166" fontId="0" fillId="0" borderId="13" xfId="0" applyNumberFormat="1" applyBorder="1" applyAlignment="1">
      <alignment/>
    </xf>
    <xf numFmtId="0" fontId="2" fillId="33" borderId="14" xfId="0" applyFont="1" applyFill="1" applyBorder="1" applyAlignment="1">
      <alignment/>
    </xf>
    <xf numFmtId="10" fontId="0" fillId="0" borderId="14" xfId="0" applyNumberFormat="1" applyBorder="1" applyAlignment="1">
      <alignment/>
    </xf>
    <xf numFmtId="166" fontId="0" fillId="0" borderId="14" xfId="0" applyNumberFormat="1" applyBorder="1" applyAlignment="1">
      <alignment/>
    </xf>
    <xf numFmtId="0" fontId="42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172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3" fillId="0" borderId="11" xfId="0" applyFont="1" applyFill="1" applyBorder="1" applyAlignment="1">
      <alignment horizontal="center"/>
    </xf>
    <xf numFmtId="166" fontId="0" fillId="0" borderId="12" xfId="0" applyNumberFormat="1" applyFill="1" applyBorder="1" applyAlignment="1">
      <alignment/>
    </xf>
    <xf numFmtId="166" fontId="0" fillId="0" borderId="13" xfId="0" applyNumberFormat="1" applyFill="1" applyBorder="1" applyAlignment="1">
      <alignment/>
    </xf>
    <xf numFmtId="166" fontId="0" fillId="0" borderId="14" xfId="0" applyNumberFormat="1" applyFill="1" applyBorder="1" applyAlignment="1">
      <alignment/>
    </xf>
    <xf numFmtId="166" fontId="23" fillId="0" borderId="15" xfId="0" applyNumberFormat="1" applyFont="1" applyFill="1" applyBorder="1" applyAlignment="1">
      <alignment/>
    </xf>
    <xf numFmtId="174" fontId="45" fillId="0" borderId="0" xfId="42" applyNumberFormat="1" applyFont="1" applyAlignment="1">
      <alignment/>
    </xf>
    <xf numFmtId="165" fontId="46" fillId="0" borderId="16" xfId="0" applyNumberFormat="1" applyFont="1" applyFill="1" applyBorder="1" applyAlignment="1" applyProtection="1">
      <alignment/>
      <protection locked="0"/>
    </xf>
    <xf numFmtId="174" fontId="0" fillId="0" borderId="0" xfId="42" applyNumberFormat="1" applyFont="1" applyAlignment="1">
      <alignment/>
    </xf>
    <xf numFmtId="174" fontId="45" fillId="0" borderId="13" xfId="42" applyNumberFormat="1" applyFont="1" applyFill="1" applyBorder="1" applyAlignment="1">
      <alignment/>
    </xf>
    <xf numFmtId="174" fontId="45" fillId="0" borderId="0" xfId="42" applyNumberFormat="1" applyFont="1" applyFill="1" applyAlignment="1">
      <alignment/>
    </xf>
    <xf numFmtId="166" fontId="0" fillId="0" borderId="0" xfId="0" applyNumberFormat="1" applyAlignment="1">
      <alignment/>
    </xf>
    <xf numFmtId="174" fontId="0" fillId="0" borderId="0" xfId="42" applyNumberFormat="1" applyFont="1" applyAlignment="1">
      <alignment/>
    </xf>
    <xf numFmtId="166" fontId="23" fillId="34" borderId="15" xfId="0" applyNumberFormat="1" applyFont="1" applyFill="1" applyBorder="1" applyAlignment="1">
      <alignment/>
    </xf>
    <xf numFmtId="10" fontId="0" fillId="0" borderId="15" xfId="0" applyNumberFormat="1" applyFill="1" applyBorder="1" applyAlignment="1">
      <alignment/>
    </xf>
    <xf numFmtId="166" fontId="0" fillId="0" borderId="15" xfId="0" applyNumberFormat="1" applyFill="1" applyBorder="1" applyAlignment="1">
      <alignment/>
    </xf>
    <xf numFmtId="174" fontId="0" fillId="0" borderId="0" xfId="42" applyNumberFormat="1" applyFont="1" applyAlignment="1">
      <alignment/>
    </xf>
    <xf numFmtId="17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0"/>
  <sheetViews>
    <sheetView tabSelected="1" zoomScale="120" zoomScaleNormal="120" zoomScalePageLayoutView="0" workbookViewId="0" topLeftCell="A2">
      <selection activeCell="B25" sqref="B25"/>
    </sheetView>
  </sheetViews>
  <sheetFormatPr defaultColWidth="9.140625" defaultRowHeight="15"/>
  <cols>
    <col min="1" max="1" width="11.140625" style="0" bestFit="1" customWidth="1"/>
    <col min="2" max="2" width="29.8515625" style="0" bestFit="1" customWidth="1"/>
    <col min="3" max="3" width="17.421875" style="0" bestFit="1" customWidth="1"/>
    <col min="4" max="4" width="11.421875" style="0" bestFit="1" customWidth="1"/>
    <col min="5" max="5" width="17.8515625" style="0" bestFit="1" customWidth="1"/>
    <col min="6" max="6" width="17.28125" style="0" bestFit="1" customWidth="1"/>
    <col min="7" max="7" width="9.57421875" style="0" bestFit="1" customWidth="1"/>
    <col min="13" max="13" width="15.8515625" style="0" customWidth="1"/>
    <col min="15" max="15" width="16.140625" style="0" bestFit="1" customWidth="1"/>
  </cols>
  <sheetData>
    <row r="2" ht="15">
      <c r="E2" s="17" t="s">
        <v>7</v>
      </c>
    </row>
    <row r="3" ht="15">
      <c r="E3" s="18" t="s">
        <v>6</v>
      </c>
    </row>
    <row r="4" spans="2:7" ht="15">
      <c r="B4" s="38" t="s">
        <v>10</v>
      </c>
      <c r="C4" s="38"/>
      <c r="D4" s="38"/>
      <c r="E4" s="38"/>
      <c r="F4" s="38"/>
      <c r="G4" s="38"/>
    </row>
    <row r="5" spans="2:7" ht="15.75" thickBot="1">
      <c r="B5" s="39"/>
      <c r="C5" s="39"/>
      <c r="D5" s="39"/>
      <c r="E5" s="39"/>
      <c r="F5" s="39"/>
      <c r="G5" s="39"/>
    </row>
    <row r="6" spans="1:7" ht="15">
      <c r="A6" s="1"/>
      <c r="B6" s="1"/>
      <c r="C6" s="1"/>
      <c r="D6" s="1"/>
      <c r="E6" s="20"/>
      <c r="F6" s="2" t="s">
        <v>0</v>
      </c>
      <c r="G6" s="2" t="s">
        <v>0</v>
      </c>
    </row>
    <row r="7" spans="1:15" ht="15.75" thickBot="1">
      <c r="A7" s="3" t="s">
        <v>19</v>
      </c>
      <c r="B7" s="3" t="s">
        <v>1</v>
      </c>
      <c r="C7" s="4" t="s">
        <v>11</v>
      </c>
      <c r="D7" s="5" t="s">
        <v>2</v>
      </c>
      <c r="E7" s="21" t="s">
        <v>3</v>
      </c>
      <c r="F7" s="6">
        <v>44500</v>
      </c>
      <c r="G7" s="7">
        <v>44651</v>
      </c>
      <c r="M7" s="32"/>
      <c r="O7" s="26"/>
    </row>
    <row r="8" spans="1:15" ht="15">
      <c r="A8" s="8">
        <v>210002</v>
      </c>
      <c r="B8" s="8" t="s">
        <v>4</v>
      </c>
      <c r="C8" s="27">
        <v>1372923644.05</v>
      </c>
      <c r="D8" s="9">
        <f>C8/C16</f>
        <v>0.2545420607661329</v>
      </c>
      <c r="E8" s="22">
        <f>D8*E16</f>
        <v>63133.55824770241</v>
      </c>
      <c r="F8" s="10">
        <f>E8*0.5</f>
        <v>31566.779123851204</v>
      </c>
      <c r="G8" s="10">
        <f>E8*0.5</f>
        <v>31566.779123851204</v>
      </c>
      <c r="M8" s="32"/>
      <c r="O8" s="26"/>
    </row>
    <row r="9" spans="1:15" ht="15">
      <c r="A9" s="11">
        <v>210009</v>
      </c>
      <c r="B9" s="11" t="s">
        <v>12</v>
      </c>
      <c r="C9" s="30">
        <v>2037901348.4400003</v>
      </c>
      <c r="D9" s="12">
        <f>C9/C16</f>
        <v>0.37782990417426826</v>
      </c>
      <c r="E9" s="23">
        <f>E16*D9</f>
        <v>93712.39547253541</v>
      </c>
      <c r="F9" s="13">
        <f aca="true" t="shared" si="0" ref="F9:F15">E9*0.5</f>
        <v>46856.197736267706</v>
      </c>
      <c r="G9" s="13">
        <f aca="true" t="shared" si="1" ref="G9:G15">E9*0.5</f>
        <v>46856.197736267706</v>
      </c>
      <c r="M9" s="32"/>
      <c r="O9" s="26"/>
    </row>
    <row r="10" spans="1:15" ht="15">
      <c r="A10" s="11">
        <v>210015</v>
      </c>
      <c r="B10" s="11" t="s">
        <v>13</v>
      </c>
      <c r="C10" s="27">
        <v>500159267.1999999</v>
      </c>
      <c r="D10" s="12">
        <f>C10/C16</f>
        <v>0.09273026299467704</v>
      </c>
      <c r="E10" s="23">
        <f>E16*D10</f>
        <v>22999.701670043756</v>
      </c>
      <c r="F10" s="13">
        <f t="shared" si="0"/>
        <v>11499.850835021878</v>
      </c>
      <c r="G10" s="13">
        <f t="shared" si="1"/>
        <v>11499.850835021878</v>
      </c>
      <c r="M10" s="32"/>
      <c r="O10" s="26"/>
    </row>
    <row r="11" spans="1:15" ht="15">
      <c r="A11" s="11">
        <v>210024</v>
      </c>
      <c r="B11" s="11" t="s">
        <v>14</v>
      </c>
      <c r="C11" s="29">
        <v>367931369.3999999</v>
      </c>
      <c r="D11" s="12">
        <f>C11/C16</f>
        <v>0.06821501646756585</v>
      </c>
      <c r="E11" s="23">
        <f>E16*D11</f>
        <v>16919.234104417425</v>
      </c>
      <c r="F11" s="13">
        <f t="shared" si="0"/>
        <v>8459.617052208712</v>
      </c>
      <c r="G11" s="13">
        <f t="shared" si="1"/>
        <v>8459.617052208712</v>
      </c>
      <c r="M11" s="32"/>
      <c r="O11" s="26"/>
    </row>
    <row r="12" spans="1:15" ht="15">
      <c r="A12" s="11">
        <v>210029</v>
      </c>
      <c r="B12" s="11" t="s">
        <v>15</v>
      </c>
      <c r="C12" s="30">
        <v>554247032.3999999</v>
      </c>
      <c r="D12" s="12">
        <f>C12/C16</f>
        <v>0.10275821413085932</v>
      </c>
      <c r="E12" s="23">
        <f>E16*D12</f>
        <v>25486.914334448775</v>
      </c>
      <c r="F12" s="13">
        <f t="shared" si="0"/>
        <v>12743.457167224387</v>
      </c>
      <c r="G12" s="13">
        <f t="shared" si="1"/>
        <v>12743.457167224387</v>
      </c>
      <c r="M12" s="32"/>
      <c r="O12" s="26"/>
    </row>
    <row r="13" spans="1:15" ht="15">
      <c r="A13" s="11">
        <v>210033</v>
      </c>
      <c r="B13" s="11" t="s">
        <v>16</v>
      </c>
      <c r="C13" s="27">
        <v>194785453.48</v>
      </c>
      <c r="D13" s="12">
        <f>C13/C16</f>
        <v>0.03611350926247085</v>
      </c>
      <c r="E13" s="23">
        <f>E16*D13</f>
        <v>8957.16147535212</v>
      </c>
      <c r="F13" s="13">
        <f t="shared" si="0"/>
        <v>4478.58073767606</v>
      </c>
      <c r="G13" s="13">
        <f t="shared" si="1"/>
        <v>4478.58073767606</v>
      </c>
      <c r="M13" s="32"/>
      <c r="O13" s="26"/>
    </row>
    <row r="14" spans="1:15" ht="15">
      <c r="A14" s="11">
        <v>210034</v>
      </c>
      <c r="B14" s="11" t="s">
        <v>17</v>
      </c>
      <c r="C14" s="27">
        <v>147126114.88</v>
      </c>
      <c r="D14" s="12">
        <f>C14/C16</f>
        <v>0.027277397862853135</v>
      </c>
      <c r="E14" s="23">
        <f>E16*D14</f>
        <v>6765.558437127737</v>
      </c>
      <c r="F14" s="13">
        <f t="shared" si="0"/>
        <v>3382.7792185638687</v>
      </c>
      <c r="G14" s="13">
        <f t="shared" si="1"/>
        <v>3382.7792185638687</v>
      </c>
      <c r="M14" s="32"/>
      <c r="O14" s="26"/>
    </row>
    <row r="15" spans="1:7" ht="15.75" thickBot="1">
      <c r="A15" s="14">
        <v>210056</v>
      </c>
      <c r="B15" s="14" t="s">
        <v>18</v>
      </c>
      <c r="C15" s="27">
        <v>218626284.38999984</v>
      </c>
      <c r="D15" s="15">
        <f>C15/C16</f>
        <v>0.040533634341172804</v>
      </c>
      <c r="E15" s="24">
        <f>E16*D15</f>
        <v>10053.476258372408</v>
      </c>
      <c r="F15" s="16">
        <f t="shared" si="0"/>
        <v>5026.738129186204</v>
      </c>
      <c r="G15" s="16">
        <f t="shared" si="1"/>
        <v>5026.738129186204</v>
      </c>
    </row>
    <row r="16" spans="1:7" ht="15.75" thickBot="1">
      <c r="A16" s="40" t="s">
        <v>5</v>
      </c>
      <c r="B16" s="41"/>
      <c r="C16" s="25">
        <f>SUM(C8:C15)</f>
        <v>5393700514.239999</v>
      </c>
      <c r="D16" s="34">
        <f>SUM(D8:D15)</f>
        <v>1</v>
      </c>
      <c r="E16" s="33">
        <f>A23+A22</f>
        <v>248028</v>
      </c>
      <c r="F16" s="35">
        <f>SUM(F8:F15)</f>
        <v>124014.00000000003</v>
      </c>
      <c r="G16" s="35">
        <f>SUM(G8:G15)</f>
        <v>124014.00000000003</v>
      </c>
    </row>
    <row r="17" ht="15">
      <c r="E17" s="31" t="s">
        <v>9</v>
      </c>
    </row>
    <row r="19" ht="15">
      <c r="B19" t="s">
        <v>8</v>
      </c>
    </row>
    <row r="20" ht="15">
      <c r="C20" s="19"/>
    </row>
    <row r="21" ht="15">
      <c r="C21" s="19"/>
    </row>
    <row r="22" spans="1:3" ht="15">
      <c r="A22" s="36">
        <v>123028</v>
      </c>
      <c r="B22" t="s">
        <v>20</v>
      </c>
      <c r="C22" s="19"/>
    </row>
    <row r="23" spans="1:6" ht="15">
      <c r="A23" s="36">
        <v>125000</v>
      </c>
      <c r="B23" t="s">
        <v>21</v>
      </c>
      <c r="C23" s="19"/>
      <c r="F23" s="28"/>
    </row>
    <row r="24" spans="1:6" ht="15">
      <c r="A24" s="37">
        <f>A22+A23</f>
        <v>248028</v>
      </c>
      <c r="B24" t="s">
        <v>22</v>
      </c>
      <c r="C24" s="19"/>
      <c r="F24" s="28"/>
    </row>
    <row r="25" spans="3:6" ht="15">
      <c r="C25" s="19"/>
      <c r="F25" s="28"/>
    </row>
    <row r="26" spans="3:6" ht="15">
      <c r="C26" s="19"/>
      <c r="F26" s="28"/>
    </row>
    <row r="27" spans="3:6" ht="15">
      <c r="C27" s="19"/>
      <c r="F27" s="28"/>
    </row>
    <row r="28" ht="15">
      <c r="F28" s="28"/>
    </row>
    <row r="29" ht="15">
      <c r="F29" s="28"/>
    </row>
    <row r="30" ht="15">
      <c r="F30" s="28"/>
    </row>
  </sheetData>
  <sheetProtection/>
  <mergeCells count="2">
    <mergeCell ref="B4:G5"/>
    <mergeCell ref="A16:B1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Ellen Englert</dc:creator>
  <cp:keywords/>
  <dc:description/>
  <cp:lastModifiedBy>Caitlin Grim</cp:lastModifiedBy>
  <dcterms:created xsi:type="dcterms:W3CDTF">2016-06-16T18:08:37Z</dcterms:created>
  <dcterms:modified xsi:type="dcterms:W3CDTF">2021-06-15T16:01:10Z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Caitlin Cooksey</vt:lpwstr>
  </property>
  <property fmtid="{D5CDD505-2E9C-101B-9397-08002B2CF9AE}" pid="4" name="display_urn:schemas-microsoft-com:office:office#Auth">
    <vt:lpwstr>Caitlin Cooksey</vt:lpwstr>
  </property>
</Properties>
</file>