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dfeeney\Downloads\"/>
    </mc:Choice>
  </mc:AlternateContent>
  <xr:revisionPtr revIDLastSave="0" documentId="13_ncr:1_{EB9DF13F-866A-43F5-BB4C-2FEC50424874}" xr6:coauthVersionLast="47" xr6:coauthVersionMax="47" xr10:uidLastSave="{00000000-0000-0000-0000-000000000000}"/>
  <bookViews>
    <workbookView xWindow="57480" yWindow="-120" windowWidth="29040" windowHeight="15840" xr2:uid="{00000000-000D-0000-FFFF-FFFF00000000}"/>
  </bookViews>
  <sheets>
    <sheet name="Summary Deduplicated" sheetId="2" r:id="rId1"/>
  </sheets>
  <definedNames>
    <definedName name="_xlnm._FilterDatabase" localSheetId="0" hidden="1">'Summary Deduplicated'!$A$6:$H$44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5" i="2" l="1"/>
  <c r="F35" i="2" s="1"/>
  <c r="E12" i="2"/>
  <c r="F12" i="2" s="1"/>
  <c r="E36" i="2"/>
  <c r="F36" i="2" s="1"/>
  <c r="E14" i="2"/>
  <c r="F14" i="2" s="1"/>
  <c r="E18" i="2"/>
  <c r="H18" i="2" s="1"/>
  <c r="E22" i="2"/>
  <c r="F22" i="2" s="1"/>
  <c r="E20" i="2"/>
  <c r="F20" i="2" s="1"/>
  <c r="E41" i="2"/>
  <c r="H41" i="2" s="1"/>
  <c r="E46" i="2"/>
  <c r="F46" i="2" s="1"/>
  <c r="E26" i="2"/>
  <c r="E24" i="2"/>
  <c r="E39" i="2"/>
  <c r="E17" i="2"/>
  <c r="E15" i="2"/>
  <c r="E16" i="2"/>
  <c r="E7" i="2"/>
  <c r="E25" i="2"/>
  <c r="E8" i="2"/>
  <c r="E28" i="2"/>
  <c r="E13" i="2"/>
  <c r="E33" i="2"/>
  <c r="E10" i="2"/>
  <c r="E38" i="2"/>
  <c r="E42" i="2"/>
  <c r="E32" i="2"/>
  <c r="E34" i="2"/>
  <c r="E23" i="2"/>
  <c r="E27" i="2"/>
  <c r="E30" i="2"/>
  <c r="E21" i="2"/>
  <c r="F21" i="2" s="1"/>
  <c r="E31" i="2"/>
  <c r="E29" i="2"/>
  <c r="F29" i="2" s="1"/>
  <c r="E37" i="2"/>
  <c r="E11" i="2"/>
  <c r="F11" i="2" s="1"/>
  <c r="E19" i="2"/>
  <c r="E40" i="2"/>
  <c r="F40" i="2" s="1"/>
  <c r="E9" i="2"/>
  <c r="E44" i="2"/>
  <c r="F44" i="2" s="1"/>
  <c r="E43" i="2"/>
  <c r="F41" i="2" l="1"/>
  <c r="F18" i="2"/>
  <c r="H35" i="2"/>
  <c r="G20" i="2"/>
  <c r="H14" i="2"/>
  <c r="G14" i="2"/>
  <c r="H20" i="2"/>
  <c r="G41" i="2"/>
  <c r="G18" i="2"/>
  <c r="H46" i="2"/>
  <c r="H22" i="2"/>
  <c r="G36" i="2"/>
  <c r="G46" i="2"/>
  <c r="G22" i="2"/>
  <c r="H36" i="2"/>
  <c r="H12" i="2"/>
  <c r="G12" i="2"/>
  <c r="G35" i="2"/>
  <c r="H23" i="2"/>
  <c r="G23" i="2"/>
  <c r="F23" i="2"/>
  <c r="H38" i="2"/>
  <c r="G38" i="2"/>
  <c r="F38" i="2"/>
  <c r="H28" i="2"/>
  <c r="G28" i="2"/>
  <c r="F28" i="2"/>
  <c r="H16" i="2"/>
  <c r="G16" i="2"/>
  <c r="F16" i="2"/>
  <c r="H24" i="2"/>
  <c r="G24" i="2"/>
  <c r="F24" i="2"/>
  <c r="H43" i="2"/>
  <c r="G43" i="2"/>
  <c r="H9" i="2"/>
  <c r="G9" i="2"/>
  <c r="H19" i="2"/>
  <c r="G19" i="2"/>
  <c r="H37" i="2"/>
  <c r="G37" i="2"/>
  <c r="H31" i="2"/>
  <c r="G31" i="2"/>
  <c r="H30" i="2"/>
  <c r="G30" i="2"/>
  <c r="H34" i="2"/>
  <c r="G34" i="2"/>
  <c r="F34" i="2"/>
  <c r="H10" i="2"/>
  <c r="G10" i="2"/>
  <c r="F10" i="2"/>
  <c r="H8" i="2"/>
  <c r="G8" i="2"/>
  <c r="F8" i="2"/>
  <c r="H15" i="2"/>
  <c r="G15" i="2"/>
  <c r="F15" i="2"/>
  <c r="H26" i="2"/>
  <c r="G26" i="2"/>
  <c r="F26" i="2"/>
  <c r="F43" i="2"/>
  <c r="F9" i="2"/>
  <c r="F19" i="2"/>
  <c r="F37" i="2"/>
  <c r="F31" i="2"/>
  <c r="F30" i="2"/>
  <c r="H32" i="2"/>
  <c r="G32" i="2"/>
  <c r="F32" i="2"/>
  <c r="H33" i="2"/>
  <c r="G33" i="2"/>
  <c r="F33" i="2"/>
  <c r="H25" i="2"/>
  <c r="G25" i="2"/>
  <c r="F25" i="2"/>
  <c r="H17" i="2"/>
  <c r="G17" i="2"/>
  <c r="F17" i="2"/>
  <c r="H44" i="2"/>
  <c r="G44" i="2"/>
  <c r="H40" i="2"/>
  <c r="G40" i="2"/>
  <c r="H11" i="2"/>
  <c r="G11" i="2"/>
  <c r="H29" i="2"/>
  <c r="G29" i="2"/>
  <c r="H21" i="2"/>
  <c r="G21" i="2"/>
  <c r="H27" i="2"/>
  <c r="G27" i="2"/>
  <c r="F27" i="2"/>
  <c r="H42" i="2"/>
  <c r="G42" i="2"/>
  <c r="F42" i="2"/>
  <c r="H13" i="2"/>
  <c r="G13" i="2"/>
  <c r="F13" i="2"/>
  <c r="H7" i="2"/>
  <c r="G7" i="2"/>
  <c r="F7" i="2"/>
  <c r="H39" i="2"/>
  <c r="G39" i="2"/>
  <c r="F39" i="2"/>
</calcChain>
</file>

<file path=xl/sharedStrings.xml><?xml version="1.0" encoding="utf-8"?>
<sst xmlns="http://schemas.openxmlformats.org/spreadsheetml/2006/main" count="53" uniqueCount="49">
  <si>
    <t>CPT Category</t>
  </si>
  <si>
    <t>IP</t>
  </si>
  <si>
    <t>OP</t>
  </si>
  <si>
    <t>Aortic/Mitral Value Replacement - Open</t>
  </si>
  <si>
    <t>CABG(coronary artery bypass graft)</t>
  </si>
  <si>
    <t>Cardiac Cathertization</t>
  </si>
  <si>
    <t>Carotid Endarterectomy</t>
  </si>
  <si>
    <t>Cervical Spine Fusion (ACDF)</t>
  </si>
  <si>
    <t>Cholecystectomy (Gall Bladder) - Laproscopic</t>
  </si>
  <si>
    <t>Cholecystectomy (Gall Bladder) -  Open</t>
  </si>
  <si>
    <t>Colonoscopy - Diagnostic/Therapeutic</t>
  </si>
  <si>
    <t>Colonoscopy - Screening</t>
  </si>
  <si>
    <t>Elective Hip Arthroplasty (non-fracture)  - Revision</t>
  </si>
  <si>
    <t>Elective Hip Arthroplasty (non-fracture)  - Total</t>
  </si>
  <si>
    <t>Elective Knee Arthroplasty  - Partial</t>
  </si>
  <si>
    <t>Elective Knee Arthroplasty  - Revision</t>
  </si>
  <si>
    <t>Elective Knee Arthroplasty  - Total</t>
  </si>
  <si>
    <t>Endoscopy -Screening/Diagnostic</t>
  </si>
  <si>
    <t>Endoscopy- Foreign body removal</t>
  </si>
  <si>
    <t>Endoscopy- Hemostasis and Varices Tx (Bleeding)</t>
  </si>
  <si>
    <t>Endoscopy- Removal of tumor, polyp, or other lesion</t>
  </si>
  <si>
    <t>Endoscopy- Screening BILIARY AND PANCREATIC</t>
  </si>
  <si>
    <t>Endoscopy-Diagnostic/Therapeutic/Stenting BILIARY AND PANCREATIC</t>
  </si>
  <si>
    <t>Endoscopy-Dilation or Stenting</t>
  </si>
  <si>
    <t>Endovascular repair of Abdominal Aortic Aneurysm</t>
  </si>
  <si>
    <t>Knee Arthroscopy - lavage/debridement</t>
  </si>
  <si>
    <t>Knee Arthroscopy - meniscal tear repair</t>
  </si>
  <si>
    <t>Lumbar Fusion</t>
  </si>
  <si>
    <t>Lumbar Spine Decompression or Discectomy</t>
  </si>
  <si>
    <t>Miniminally Invasive Direct Coronary Artery Bypass (MIDCAB)</t>
  </si>
  <si>
    <t>PCI- percutaneous coronary intervention</t>
  </si>
  <si>
    <t>Renal Artery Angioplasty or Stenting</t>
  </si>
  <si>
    <t>Shoulder Arthroscopy - Frozen Shoulder</t>
  </si>
  <si>
    <t>Shoulder Rotator Cuff Repair</t>
  </si>
  <si>
    <t>Transcatheter Aortic/Mitral Valve replacement</t>
  </si>
  <si>
    <t>Grand Total</t>
  </si>
  <si>
    <t>Total</t>
  </si>
  <si>
    <t>ASC</t>
  </si>
  <si>
    <t>Claims</t>
  </si>
  <si>
    <t>Percentage</t>
  </si>
  <si>
    <t>Surgeries by POS CY2019</t>
  </si>
  <si>
    <t>Combo: Cardiac &amp; PCI</t>
  </si>
  <si>
    <t>Combo: Colonoscory &amp; Endoscopy</t>
  </si>
  <si>
    <t>Combo: Endoscopy &amp; Other</t>
  </si>
  <si>
    <t>Combo: Knee lavage &amp; tear repair</t>
  </si>
  <si>
    <t>Combo: Lumbar Spine Fusion &amp; Decompression</t>
  </si>
  <si>
    <t>Combo: Other</t>
  </si>
  <si>
    <t>Deduplicated (claims with multiple surgeries grouped into combos)</t>
  </si>
  <si>
    <t>sorted by red column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</si>
</sst>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0" fillId="0" borderId="1" xfId="0" applyBorder="1"/>
    <xf numFmtId="164" fontId="0" fillId="0" borderId="1" xfId="1" applyNumberFormat="1" applyFont="1" applyBorder="1"/>
    <xf numFmtId="9" fontId="0" fillId="0" borderId="1" xfId="2" applyFont="1" applyBorder="1"/>
    <xf numFmtId="0" fontId="3" fillId="0" borderId="1" xfId="0" applyFont="1" applyBorder="1"/>
    <xf numFmtId="164" fontId="3" fillId="0" borderId="1" xfId="1" applyNumberFormat="1" applyFont="1" applyBorder="1"/>
    <xf numFmtId="9" fontId="3" fillId="0" borderId="1" xfId="2" applyFont="1" applyBorder="1"/>
    <xf numFmtId="0" fontId="4" fillId="0" borderId="1" xfId="0" applyFont="1" applyBorder="1"/>
    <xf numFmtId="164" fontId="4" fillId="0" borderId="1" xfId="1" applyNumberFormat="1" applyFont="1" applyBorder="1"/>
    <xf numFmtId="9" fontId="5" fillId="0" borderId="1" xfId="2" applyFont="1" applyBorder="1"/>
    <xf numFmtId="0" fontId="3" fillId="0" borderId="0" xfId="0" applyFont="1" applyFill="1" applyBorder="1"/>
    <xf numFmtId="164" fontId="4" fillId="0" borderId="1" xfId="1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7"/>
  <sheetViews>
    <sheetView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RowHeight="14.25" x14ac:dyDescent="0.45"/>
  <cols>
    <col min="1" max="1" width="64.86328125" bestFit="1" customWidth="1"/>
    <col min="2" max="5" width="11.1328125" style="2" customWidth="1"/>
    <col min="6" max="8" width="11.1328125" customWidth="1"/>
  </cols>
  <sheetData>
    <row r="1" spans="1:8" x14ac:dyDescent="0.45">
      <c r="A1" s="1" t="s">
        <v>40</v>
      </c>
    </row>
    <row r="2" spans="1:8" x14ac:dyDescent="0.45">
      <c r="A2" s="1" t="s">
        <v>47</v>
      </c>
    </row>
    <row r="5" spans="1:8" s="1" customFormat="1" ht="18" x14ac:dyDescent="0.55000000000000004">
      <c r="A5" s="9" t="s">
        <v>40</v>
      </c>
      <c r="B5" s="13" t="s">
        <v>38</v>
      </c>
      <c r="C5" s="13"/>
      <c r="D5" s="13"/>
      <c r="E5" s="13"/>
      <c r="F5" s="14" t="s">
        <v>39</v>
      </c>
      <c r="G5" s="14"/>
      <c r="H5" s="14"/>
    </row>
    <row r="6" spans="1:8" s="1" customFormat="1" ht="18" x14ac:dyDescent="0.55000000000000004">
      <c r="A6" s="9" t="s">
        <v>0</v>
      </c>
      <c r="B6" s="10" t="s">
        <v>1</v>
      </c>
      <c r="C6" s="10" t="s">
        <v>2</v>
      </c>
      <c r="D6" s="10" t="s">
        <v>37</v>
      </c>
      <c r="E6" s="10" t="s">
        <v>36</v>
      </c>
      <c r="F6" s="9" t="s">
        <v>1</v>
      </c>
      <c r="G6" s="9" t="s">
        <v>2</v>
      </c>
      <c r="H6" s="9" t="s">
        <v>37</v>
      </c>
    </row>
    <row r="7" spans="1:8" ht="15.75" x14ac:dyDescent="0.5">
      <c r="A7" s="6" t="s">
        <v>20</v>
      </c>
      <c r="B7" s="7">
        <v>52</v>
      </c>
      <c r="C7" s="7">
        <v>802</v>
      </c>
      <c r="D7" s="7">
        <v>171</v>
      </c>
      <c r="E7" s="7">
        <f t="shared" ref="E7:E44" si="0">SUM(B7:D7)</f>
        <v>1025</v>
      </c>
      <c r="F7" s="8">
        <f t="shared" ref="F7:F44" si="1">B7/$E7</f>
        <v>5.0731707317073174E-2</v>
      </c>
      <c r="G7" s="11">
        <f t="shared" ref="G7:G44" si="2">C7/$E7</f>
        <v>0.78243902439024393</v>
      </c>
      <c r="H7" s="8">
        <f t="shared" ref="H7:H44" si="3">D7/$E7</f>
        <v>0.16682926829268294</v>
      </c>
    </row>
    <row r="8" spans="1:8" ht="15.75" x14ac:dyDescent="0.5">
      <c r="A8" s="6" t="s">
        <v>18</v>
      </c>
      <c r="B8" s="7">
        <v>124</v>
      </c>
      <c r="C8" s="7">
        <v>543</v>
      </c>
      <c r="D8" s="7">
        <v>34</v>
      </c>
      <c r="E8" s="7">
        <f t="shared" si="0"/>
        <v>701</v>
      </c>
      <c r="F8" s="8">
        <f t="shared" si="1"/>
        <v>0.17689015691868759</v>
      </c>
      <c r="G8" s="11">
        <f t="shared" si="2"/>
        <v>0.77460770328102713</v>
      </c>
      <c r="H8" s="8">
        <f t="shared" si="3"/>
        <v>4.850213980028531E-2</v>
      </c>
    </row>
    <row r="9" spans="1:8" ht="15.75" x14ac:dyDescent="0.5">
      <c r="A9" s="6" t="s">
        <v>5</v>
      </c>
      <c r="B9" s="7">
        <v>5405</v>
      </c>
      <c r="C9" s="7">
        <v>15316</v>
      </c>
      <c r="D9" s="7">
        <v>480</v>
      </c>
      <c r="E9" s="7">
        <f t="shared" si="0"/>
        <v>21201</v>
      </c>
      <c r="F9" s="8">
        <f t="shared" si="1"/>
        <v>0.25494080467902458</v>
      </c>
      <c r="G9" s="11">
        <f t="shared" si="2"/>
        <v>0.72241875383236642</v>
      </c>
      <c r="H9" s="8">
        <f t="shared" si="3"/>
        <v>2.2640441488609029E-2</v>
      </c>
    </row>
    <row r="10" spans="1:8" ht="15.75" x14ac:dyDescent="0.5">
      <c r="A10" s="6" t="s">
        <v>14</v>
      </c>
      <c r="B10" s="7">
        <v>81</v>
      </c>
      <c r="C10" s="7">
        <v>787</v>
      </c>
      <c r="D10" s="7">
        <v>246</v>
      </c>
      <c r="E10" s="7">
        <f t="shared" si="0"/>
        <v>1114</v>
      </c>
      <c r="F10" s="8">
        <f t="shared" si="1"/>
        <v>7.2710951526032311E-2</v>
      </c>
      <c r="G10" s="11">
        <f t="shared" si="2"/>
        <v>0.70646319569120286</v>
      </c>
      <c r="H10" s="8">
        <f t="shared" si="3"/>
        <v>0.22082585278276481</v>
      </c>
    </row>
    <row r="11" spans="1:8" ht="15.75" x14ac:dyDescent="0.5">
      <c r="A11" s="6" t="s">
        <v>8</v>
      </c>
      <c r="B11" s="7">
        <v>1182</v>
      </c>
      <c r="C11" s="7">
        <v>3158</v>
      </c>
      <c r="D11" s="7">
        <v>303</v>
      </c>
      <c r="E11" s="7">
        <f t="shared" si="0"/>
        <v>4643</v>
      </c>
      <c r="F11" s="8">
        <f t="shared" si="1"/>
        <v>0.25457678225285374</v>
      </c>
      <c r="G11" s="11">
        <f t="shared" si="2"/>
        <v>0.68016368727116083</v>
      </c>
      <c r="H11" s="8">
        <f t="shared" si="3"/>
        <v>6.5259530475985358E-2</v>
      </c>
    </row>
    <row r="12" spans="1:8" ht="15.75" x14ac:dyDescent="0.5">
      <c r="A12" s="6" t="s">
        <v>28</v>
      </c>
      <c r="B12" s="7">
        <v>928</v>
      </c>
      <c r="C12" s="7">
        <v>2623</v>
      </c>
      <c r="D12" s="7">
        <v>674</v>
      </c>
      <c r="E12" s="7">
        <f t="shared" si="0"/>
        <v>4225</v>
      </c>
      <c r="F12" s="8">
        <f t="shared" si="1"/>
        <v>0.2196449704142012</v>
      </c>
      <c r="G12" s="11">
        <f t="shared" si="2"/>
        <v>0.62082840236686387</v>
      </c>
      <c r="H12" s="8">
        <f t="shared" si="3"/>
        <v>0.1595266272189349</v>
      </c>
    </row>
    <row r="13" spans="1:8" ht="15.75" x14ac:dyDescent="0.5">
      <c r="A13" s="6" t="s">
        <v>16</v>
      </c>
      <c r="B13" s="7">
        <v>5215</v>
      </c>
      <c r="C13" s="7">
        <v>8931</v>
      </c>
      <c r="D13" s="7">
        <v>413</v>
      </c>
      <c r="E13" s="7">
        <f t="shared" si="0"/>
        <v>14559</v>
      </c>
      <c r="F13" s="8">
        <f t="shared" si="1"/>
        <v>0.35819767841197886</v>
      </c>
      <c r="G13" s="11">
        <f t="shared" si="2"/>
        <v>0.61343498866680402</v>
      </c>
      <c r="H13" s="8">
        <f t="shared" si="3"/>
        <v>2.8367332921217115E-2</v>
      </c>
    </row>
    <row r="14" spans="1:8" ht="15.75" x14ac:dyDescent="0.5">
      <c r="A14" s="6" t="s">
        <v>30</v>
      </c>
      <c r="B14" s="7">
        <v>523</v>
      </c>
      <c r="C14" s="7">
        <v>858</v>
      </c>
      <c r="D14" s="7">
        <v>37</v>
      </c>
      <c r="E14" s="7">
        <f t="shared" si="0"/>
        <v>1418</v>
      </c>
      <c r="F14" s="8">
        <f t="shared" si="1"/>
        <v>0.36882933709449928</v>
      </c>
      <c r="G14" s="11">
        <f t="shared" si="2"/>
        <v>0.60507757404795481</v>
      </c>
      <c r="H14" s="8">
        <f t="shared" si="3"/>
        <v>2.609308885754584E-2</v>
      </c>
    </row>
    <row r="15" spans="1:8" ht="15.75" x14ac:dyDescent="0.5">
      <c r="A15" s="6" t="s">
        <v>22</v>
      </c>
      <c r="B15" s="7">
        <v>1081</v>
      </c>
      <c r="C15" s="7">
        <v>1682</v>
      </c>
      <c r="D15" s="7">
        <v>78</v>
      </c>
      <c r="E15" s="7">
        <f t="shared" si="0"/>
        <v>2841</v>
      </c>
      <c r="F15" s="8">
        <f t="shared" si="1"/>
        <v>0.38049982400563181</v>
      </c>
      <c r="G15" s="11">
        <f t="shared" si="2"/>
        <v>0.59204505455825418</v>
      </c>
      <c r="H15" s="8">
        <f t="shared" si="3"/>
        <v>2.7455121436114043E-2</v>
      </c>
    </row>
    <row r="16" spans="1:8" ht="15.75" x14ac:dyDescent="0.5">
      <c r="A16" s="6" t="s">
        <v>21</v>
      </c>
      <c r="B16" s="7">
        <v>73</v>
      </c>
      <c r="C16" s="7">
        <v>107</v>
      </c>
      <c r="D16" s="7">
        <v>2</v>
      </c>
      <c r="E16" s="7">
        <f t="shared" si="0"/>
        <v>182</v>
      </c>
      <c r="F16" s="8">
        <f t="shared" si="1"/>
        <v>0.40109890109890112</v>
      </c>
      <c r="G16" s="11">
        <f t="shared" si="2"/>
        <v>0.58791208791208793</v>
      </c>
      <c r="H16" s="8">
        <f t="shared" si="3"/>
        <v>1.098901098901099E-2</v>
      </c>
    </row>
    <row r="17" spans="1:8" ht="15.75" x14ac:dyDescent="0.5">
      <c r="A17" s="6" t="s">
        <v>23</v>
      </c>
      <c r="B17" s="7">
        <v>253</v>
      </c>
      <c r="C17" s="7">
        <v>1819</v>
      </c>
      <c r="D17" s="7">
        <v>1109</v>
      </c>
      <c r="E17" s="7">
        <f t="shared" si="0"/>
        <v>3181</v>
      </c>
      <c r="F17" s="8">
        <f t="shared" si="1"/>
        <v>7.9534737503929587E-2</v>
      </c>
      <c r="G17" s="11">
        <f t="shared" si="2"/>
        <v>0.57183275699465574</v>
      </c>
      <c r="H17" s="8">
        <f t="shared" si="3"/>
        <v>0.34863250550141467</v>
      </c>
    </row>
    <row r="18" spans="1:8" ht="15.75" x14ac:dyDescent="0.5">
      <c r="A18" s="6" t="s">
        <v>31</v>
      </c>
      <c r="B18" s="7">
        <v>311</v>
      </c>
      <c r="C18" s="7">
        <v>1071</v>
      </c>
      <c r="D18" s="7">
        <v>628</v>
      </c>
      <c r="E18" s="7">
        <f t="shared" si="0"/>
        <v>2010</v>
      </c>
      <c r="F18" s="8">
        <f t="shared" si="1"/>
        <v>0.15472636815920399</v>
      </c>
      <c r="G18" s="11">
        <f t="shared" si="2"/>
        <v>0.53283582089552239</v>
      </c>
      <c r="H18" s="8">
        <f t="shared" si="3"/>
        <v>0.31243781094527362</v>
      </c>
    </row>
    <row r="19" spans="1:8" ht="15.75" x14ac:dyDescent="0.5">
      <c r="A19" s="6" t="s">
        <v>7</v>
      </c>
      <c r="B19" s="7">
        <v>756</v>
      </c>
      <c r="C19" s="7">
        <v>1120</v>
      </c>
      <c r="D19" s="7">
        <v>242</v>
      </c>
      <c r="E19" s="7">
        <f t="shared" si="0"/>
        <v>2118</v>
      </c>
      <c r="F19" s="8">
        <f t="shared" si="1"/>
        <v>0.35694050991501414</v>
      </c>
      <c r="G19" s="11">
        <f t="shared" si="2"/>
        <v>0.52880075542965066</v>
      </c>
      <c r="H19" s="8">
        <f t="shared" si="3"/>
        <v>0.11425873465533522</v>
      </c>
    </row>
    <row r="20" spans="1:8" ht="15.75" x14ac:dyDescent="0.5">
      <c r="A20" s="6" t="s">
        <v>33</v>
      </c>
      <c r="B20" s="7">
        <v>56</v>
      </c>
      <c r="C20" s="7">
        <v>1978</v>
      </c>
      <c r="D20" s="7">
        <v>1895</v>
      </c>
      <c r="E20" s="7">
        <f t="shared" si="0"/>
        <v>3929</v>
      </c>
      <c r="F20" s="8">
        <f t="shared" si="1"/>
        <v>1.4252990582845508E-2</v>
      </c>
      <c r="G20" s="11">
        <f t="shared" si="2"/>
        <v>0.50343598880122165</v>
      </c>
      <c r="H20" s="8">
        <f t="shared" si="3"/>
        <v>0.48231102061593278</v>
      </c>
    </row>
    <row r="21" spans="1:8" ht="15.75" x14ac:dyDescent="0.5">
      <c r="A21" s="6" t="s">
        <v>41</v>
      </c>
      <c r="B21" s="7">
        <v>2481</v>
      </c>
      <c r="C21" s="7">
        <v>2512</v>
      </c>
      <c r="D21" s="7">
        <v>143</v>
      </c>
      <c r="E21" s="7">
        <f t="shared" si="0"/>
        <v>5136</v>
      </c>
      <c r="F21" s="8">
        <f t="shared" si="1"/>
        <v>0.48306074766355139</v>
      </c>
      <c r="G21" s="11">
        <f t="shared" si="2"/>
        <v>0.48909657320872274</v>
      </c>
      <c r="H21" s="8">
        <f t="shared" si="3"/>
        <v>2.7842679127725856E-2</v>
      </c>
    </row>
    <row r="22" spans="1:8" ht="15.75" x14ac:dyDescent="0.5">
      <c r="A22" s="6" t="s">
        <v>32</v>
      </c>
      <c r="B22" s="7"/>
      <c r="C22" s="7">
        <v>47</v>
      </c>
      <c r="D22" s="7">
        <v>60</v>
      </c>
      <c r="E22" s="7">
        <f t="shared" si="0"/>
        <v>107</v>
      </c>
      <c r="F22" s="8">
        <f t="shared" si="1"/>
        <v>0</v>
      </c>
      <c r="G22" s="11">
        <f t="shared" si="2"/>
        <v>0.43925233644859812</v>
      </c>
      <c r="H22" s="8">
        <f t="shared" si="3"/>
        <v>0.56074766355140182</v>
      </c>
    </row>
    <row r="23" spans="1:8" ht="15.75" x14ac:dyDescent="0.5">
      <c r="A23" s="6" t="s">
        <v>44</v>
      </c>
      <c r="B23" s="7">
        <v>11</v>
      </c>
      <c r="C23" s="7">
        <v>233</v>
      </c>
      <c r="D23" s="7">
        <v>301</v>
      </c>
      <c r="E23" s="7">
        <f t="shared" si="0"/>
        <v>545</v>
      </c>
      <c r="F23" s="8">
        <f t="shared" si="1"/>
        <v>2.0183486238532111E-2</v>
      </c>
      <c r="G23" s="11">
        <f t="shared" si="2"/>
        <v>0.42752293577981654</v>
      </c>
      <c r="H23" s="8">
        <f t="shared" si="3"/>
        <v>0.55229357798165135</v>
      </c>
    </row>
    <row r="24" spans="1:8" ht="15.75" x14ac:dyDescent="0.5">
      <c r="A24" s="6" t="s">
        <v>25</v>
      </c>
      <c r="B24" s="7">
        <v>22</v>
      </c>
      <c r="C24" s="7">
        <v>164</v>
      </c>
      <c r="D24" s="7">
        <v>201</v>
      </c>
      <c r="E24" s="7">
        <f t="shared" si="0"/>
        <v>387</v>
      </c>
      <c r="F24" s="8">
        <f t="shared" si="1"/>
        <v>5.6847545219638244E-2</v>
      </c>
      <c r="G24" s="11">
        <f t="shared" si="2"/>
        <v>0.42377260981912146</v>
      </c>
      <c r="H24" s="8">
        <f t="shared" si="3"/>
        <v>0.51937984496124034</v>
      </c>
    </row>
    <row r="25" spans="1:8" ht="15.75" x14ac:dyDescent="0.5">
      <c r="A25" s="6" t="s">
        <v>19</v>
      </c>
      <c r="B25" s="7">
        <v>841</v>
      </c>
      <c r="C25" s="7">
        <v>685</v>
      </c>
      <c r="D25" s="7">
        <v>134</v>
      </c>
      <c r="E25" s="7">
        <f t="shared" si="0"/>
        <v>1660</v>
      </c>
      <c r="F25" s="8">
        <f t="shared" si="1"/>
        <v>0.50662650602409642</v>
      </c>
      <c r="G25" s="11">
        <f t="shared" si="2"/>
        <v>0.41265060240963858</v>
      </c>
      <c r="H25" s="8">
        <f t="shared" si="3"/>
        <v>8.0722891566265054E-2</v>
      </c>
    </row>
    <row r="26" spans="1:8" ht="15.75" x14ac:dyDescent="0.5">
      <c r="A26" s="6" t="s">
        <v>26</v>
      </c>
      <c r="B26" s="7">
        <v>37</v>
      </c>
      <c r="C26" s="7">
        <v>1459</v>
      </c>
      <c r="D26" s="7">
        <v>2083</v>
      </c>
      <c r="E26" s="7">
        <f t="shared" si="0"/>
        <v>3579</v>
      </c>
      <c r="F26" s="8">
        <f t="shared" si="1"/>
        <v>1.0338083263481419E-2</v>
      </c>
      <c r="G26" s="11">
        <f t="shared" si="2"/>
        <v>0.40765576976809165</v>
      </c>
      <c r="H26" s="8">
        <f t="shared" si="3"/>
        <v>0.5820061469684269</v>
      </c>
    </row>
    <row r="27" spans="1:8" ht="15.75" x14ac:dyDescent="0.5">
      <c r="A27" s="6" t="s">
        <v>43</v>
      </c>
      <c r="B27" s="7">
        <v>576</v>
      </c>
      <c r="C27" s="7">
        <v>1772</v>
      </c>
      <c r="D27" s="7">
        <v>2025</v>
      </c>
      <c r="E27" s="7">
        <f t="shared" si="0"/>
        <v>4373</v>
      </c>
      <c r="F27" s="8">
        <f t="shared" si="1"/>
        <v>0.13171735650583125</v>
      </c>
      <c r="G27" s="11">
        <f t="shared" si="2"/>
        <v>0.40521381202835582</v>
      </c>
      <c r="H27" s="8">
        <f t="shared" si="3"/>
        <v>0.46306883146581296</v>
      </c>
    </row>
    <row r="28" spans="1:8" ht="15.75" x14ac:dyDescent="0.5">
      <c r="A28" s="6" t="s">
        <v>17</v>
      </c>
      <c r="B28" s="7">
        <v>4785</v>
      </c>
      <c r="C28" s="7">
        <v>15029</v>
      </c>
      <c r="D28" s="7">
        <v>21222</v>
      </c>
      <c r="E28" s="7">
        <f t="shared" si="0"/>
        <v>41036</v>
      </c>
      <c r="F28" s="8">
        <f t="shared" si="1"/>
        <v>0.11660493225460571</v>
      </c>
      <c r="G28" s="11">
        <f t="shared" si="2"/>
        <v>0.36623939955161322</v>
      </c>
      <c r="H28" s="8">
        <f t="shared" si="3"/>
        <v>0.51715566819378112</v>
      </c>
    </row>
    <row r="29" spans="1:8" ht="15.75" x14ac:dyDescent="0.5">
      <c r="A29" s="6" t="s">
        <v>10</v>
      </c>
      <c r="B29" s="7">
        <v>1108</v>
      </c>
      <c r="C29" s="7">
        <v>18972</v>
      </c>
      <c r="D29" s="7">
        <v>42289</v>
      </c>
      <c r="E29" s="7">
        <f t="shared" si="0"/>
        <v>62369</v>
      </c>
      <c r="F29" s="8">
        <f t="shared" si="1"/>
        <v>1.7765235934518751E-2</v>
      </c>
      <c r="G29" s="11">
        <f t="shared" si="2"/>
        <v>0.30418958136253588</v>
      </c>
      <c r="H29" s="8">
        <f t="shared" si="3"/>
        <v>0.67804518270294534</v>
      </c>
    </row>
    <row r="30" spans="1:8" ht="15.75" x14ac:dyDescent="0.5">
      <c r="A30" s="6" t="s">
        <v>42</v>
      </c>
      <c r="B30" s="7">
        <v>1464</v>
      </c>
      <c r="C30" s="7">
        <v>8225</v>
      </c>
      <c r="D30" s="7">
        <v>19953</v>
      </c>
      <c r="E30" s="7">
        <f t="shared" si="0"/>
        <v>29642</v>
      </c>
      <c r="F30" s="8">
        <f t="shared" si="1"/>
        <v>4.9389379933877604E-2</v>
      </c>
      <c r="G30" s="11">
        <f t="shared" si="2"/>
        <v>0.27747790297550773</v>
      </c>
      <c r="H30" s="8">
        <f t="shared" si="3"/>
        <v>0.67313271709061462</v>
      </c>
    </row>
    <row r="31" spans="1:8" ht="15.75" x14ac:dyDescent="0.5">
      <c r="A31" s="6" t="s">
        <v>11</v>
      </c>
      <c r="B31" s="7">
        <v>766</v>
      </c>
      <c r="C31" s="7">
        <v>7842</v>
      </c>
      <c r="D31" s="7">
        <v>21435</v>
      </c>
      <c r="E31" s="7">
        <f t="shared" si="0"/>
        <v>30043</v>
      </c>
      <c r="F31" s="8">
        <f t="shared" si="1"/>
        <v>2.5496787937289885E-2</v>
      </c>
      <c r="G31" s="11">
        <f t="shared" si="2"/>
        <v>0.26102586292980062</v>
      </c>
      <c r="H31" s="8">
        <f t="shared" si="3"/>
        <v>0.7134773491329095</v>
      </c>
    </row>
    <row r="32" spans="1:8" ht="15.75" x14ac:dyDescent="0.5">
      <c r="A32" s="6" t="s">
        <v>46</v>
      </c>
      <c r="B32" s="7">
        <v>419</v>
      </c>
      <c r="C32" s="7">
        <v>62</v>
      </c>
      <c r="D32" s="7">
        <v>56</v>
      </c>
      <c r="E32" s="7">
        <f t="shared" si="0"/>
        <v>537</v>
      </c>
      <c r="F32" s="8">
        <f t="shared" si="1"/>
        <v>0.78026070763500932</v>
      </c>
      <c r="G32" s="11">
        <f t="shared" si="2"/>
        <v>0.1154562383612663</v>
      </c>
      <c r="H32" s="8">
        <f t="shared" si="3"/>
        <v>0.1042830540037244</v>
      </c>
    </row>
    <row r="33" spans="1:8" ht="15.75" x14ac:dyDescent="0.5">
      <c r="A33" s="6" t="s">
        <v>15</v>
      </c>
      <c r="B33" s="7">
        <v>1125</v>
      </c>
      <c r="C33" s="7">
        <v>116</v>
      </c>
      <c r="D33" s="7">
        <v>67</v>
      </c>
      <c r="E33" s="7">
        <f t="shared" si="0"/>
        <v>1308</v>
      </c>
      <c r="F33" s="8">
        <f t="shared" si="1"/>
        <v>0.86009174311926606</v>
      </c>
      <c r="G33" s="11">
        <f t="shared" si="2"/>
        <v>8.8685015290519878E-2</v>
      </c>
      <c r="H33" s="8">
        <f t="shared" si="3"/>
        <v>5.1223241590214068E-2</v>
      </c>
    </row>
    <row r="34" spans="1:8" ht="15.75" x14ac:dyDescent="0.5">
      <c r="A34" s="6" t="s">
        <v>45</v>
      </c>
      <c r="B34" s="7">
        <v>3498</v>
      </c>
      <c r="C34" s="7">
        <v>260</v>
      </c>
      <c r="D34" s="7">
        <v>222</v>
      </c>
      <c r="E34" s="7">
        <f t="shared" si="0"/>
        <v>3980</v>
      </c>
      <c r="F34" s="8">
        <f t="shared" si="1"/>
        <v>0.87889447236180906</v>
      </c>
      <c r="G34" s="11">
        <f t="shared" si="2"/>
        <v>6.5326633165829151E-2</v>
      </c>
      <c r="H34" s="8">
        <f t="shared" si="3"/>
        <v>5.5778894472361812E-2</v>
      </c>
    </row>
    <row r="35" spans="1:8" ht="15.75" x14ac:dyDescent="0.5">
      <c r="A35" s="6" t="s">
        <v>27</v>
      </c>
      <c r="B35" s="7">
        <v>1739</v>
      </c>
      <c r="C35" s="7">
        <v>101</v>
      </c>
      <c r="D35" s="7">
        <v>116</v>
      </c>
      <c r="E35" s="7">
        <f t="shared" si="0"/>
        <v>1956</v>
      </c>
      <c r="F35" s="8">
        <f t="shared" si="1"/>
        <v>0.88905930470347649</v>
      </c>
      <c r="G35" s="11">
        <f t="shared" si="2"/>
        <v>5.1635991820040902E-2</v>
      </c>
      <c r="H35" s="8">
        <f t="shared" si="3"/>
        <v>5.9304703476482618E-2</v>
      </c>
    </row>
    <row r="36" spans="1:8" ht="15.75" x14ac:dyDescent="0.5">
      <c r="A36" s="6" t="s">
        <v>29</v>
      </c>
      <c r="B36" s="7">
        <v>32</v>
      </c>
      <c r="C36" s="7">
        <v>1</v>
      </c>
      <c r="D36" s="7"/>
      <c r="E36" s="7">
        <f t="shared" si="0"/>
        <v>33</v>
      </c>
      <c r="F36" s="8">
        <f t="shared" si="1"/>
        <v>0.96969696969696972</v>
      </c>
      <c r="G36" s="11">
        <f t="shared" si="2"/>
        <v>3.0303030303030304E-2</v>
      </c>
      <c r="H36" s="8">
        <f t="shared" si="3"/>
        <v>0</v>
      </c>
    </row>
    <row r="37" spans="1:8" ht="15.75" x14ac:dyDescent="0.5">
      <c r="A37" s="6" t="s">
        <v>9</v>
      </c>
      <c r="B37" s="7">
        <v>316</v>
      </c>
      <c r="C37" s="7">
        <v>8</v>
      </c>
      <c r="D37" s="7">
        <v>16</v>
      </c>
      <c r="E37" s="7">
        <f t="shared" si="0"/>
        <v>340</v>
      </c>
      <c r="F37" s="8">
        <f t="shared" si="1"/>
        <v>0.92941176470588238</v>
      </c>
      <c r="G37" s="11">
        <f t="shared" si="2"/>
        <v>2.3529411764705882E-2</v>
      </c>
      <c r="H37" s="8">
        <f t="shared" si="3"/>
        <v>4.7058823529411764E-2</v>
      </c>
    </row>
    <row r="38" spans="1:8" ht="15.75" x14ac:dyDescent="0.5">
      <c r="A38" s="6" t="s">
        <v>13</v>
      </c>
      <c r="B38" s="7">
        <v>5937</v>
      </c>
      <c r="C38" s="7">
        <v>132</v>
      </c>
      <c r="D38" s="7">
        <v>155</v>
      </c>
      <c r="E38" s="7">
        <f t="shared" si="0"/>
        <v>6224</v>
      </c>
      <c r="F38" s="8">
        <f t="shared" si="1"/>
        <v>0.9538881748071979</v>
      </c>
      <c r="G38" s="11">
        <f t="shared" si="2"/>
        <v>2.1208226221079693E-2</v>
      </c>
      <c r="H38" s="8">
        <f t="shared" si="3"/>
        <v>2.4903598971722365E-2</v>
      </c>
    </row>
    <row r="39" spans="1:8" ht="15.75" x14ac:dyDescent="0.5">
      <c r="A39" s="6" t="s">
        <v>24</v>
      </c>
      <c r="B39" s="7">
        <v>597</v>
      </c>
      <c r="C39" s="7">
        <v>13</v>
      </c>
      <c r="D39" s="7">
        <v>25</v>
      </c>
      <c r="E39" s="7">
        <f t="shared" si="0"/>
        <v>635</v>
      </c>
      <c r="F39" s="8">
        <f t="shared" si="1"/>
        <v>0.9401574803149606</v>
      </c>
      <c r="G39" s="11">
        <f t="shared" si="2"/>
        <v>2.0472440944881889E-2</v>
      </c>
      <c r="H39" s="8">
        <f t="shared" si="3"/>
        <v>3.937007874015748E-2</v>
      </c>
    </row>
    <row r="40" spans="1:8" ht="15.75" x14ac:dyDescent="0.5">
      <c r="A40" s="6" t="s">
        <v>6</v>
      </c>
      <c r="B40" s="7">
        <v>1092</v>
      </c>
      <c r="C40" s="7">
        <v>21</v>
      </c>
      <c r="D40" s="7">
        <v>28</v>
      </c>
      <c r="E40" s="7">
        <f t="shared" si="0"/>
        <v>1141</v>
      </c>
      <c r="F40" s="8">
        <f t="shared" si="1"/>
        <v>0.95705521472392641</v>
      </c>
      <c r="G40" s="11">
        <f t="shared" si="2"/>
        <v>1.8404907975460124E-2</v>
      </c>
      <c r="H40" s="8">
        <f t="shared" si="3"/>
        <v>2.4539877300613498E-2</v>
      </c>
    </row>
    <row r="41" spans="1:8" ht="15.75" x14ac:dyDescent="0.5">
      <c r="A41" s="6" t="s">
        <v>34</v>
      </c>
      <c r="B41" s="7">
        <v>1924</v>
      </c>
      <c r="C41" s="7">
        <v>13</v>
      </c>
      <c r="D41" s="7">
        <v>53</v>
      </c>
      <c r="E41" s="7">
        <f t="shared" si="0"/>
        <v>1990</v>
      </c>
      <c r="F41" s="8">
        <f t="shared" si="1"/>
        <v>0.96683417085427137</v>
      </c>
      <c r="G41" s="11">
        <f t="shared" si="2"/>
        <v>6.5326633165829146E-3</v>
      </c>
      <c r="H41" s="8">
        <f t="shared" si="3"/>
        <v>2.6633165829145728E-2</v>
      </c>
    </row>
    <row r="42" spans="1:8" ht="15.75" x14ac:dyDescent="0.5">
      <c r="A42" s="6" t="s">
        <v>12</v>
      </c>
      <c r="B42" s="7">
        <v>770</v>
      </c>
      <c r="C42" s="7">
        <v>5</v>
      </c>
      <c r="D42" s="7">
        <v>32</v>
      </c>
      <c r="E42" s="7">
        <f t="shared" si="0"/>
        <v>807</v>
      </c>
      <c r="F42" s="8">
        <f t="shared" si="1"/>
        <v>0.95415117719950437</v>
      </c>
      <c r="G42" s="11">
        <f t="shared" si="2"/>
        <v>6.1957868649318466E-3</v>
      </c>
      <c r="H42" s="8">
        <f t="shared" si="3"/>
        <v>3.9653035935563817E-2</v>
      </c>
    </row>
    <row r="43" spans="1:8" ht="15.75" x14ac:dyDescent="0.5">
      <c r="A43" s="6" t="s">
        <v>3</v>
      </c>
      <c r="B43" s="7">
        <v>424</v>
      </c>
      <c r="C43" s="7">
        <v>1</v>
      </c>
      <c r="D43" s="7">
        <v>9</v>
      </c>
      <c r="E43" s="7">
        <f t="shared" si="0"/>
        <v>434</v>
      </c>
      <c r="F43" s="8">
        <f t="shared" si="1"/>
        <v>0.97695852534562211</v>
      </c>
      <c r="G43" s="11">
        <f t="shared" si="2"/>
        <v>2.304147465437788E-3</v>
      </c>
      <c r="H43" s="8">
        <f t="shared" si="3"/>
        <v>2.0737327188940093E-2</v>
      </c>
    </row>
    <row r="44" spans="1:8" ht="15.75" x14ac:dyDescent="0.5">
      <c r="A44" s="6" t="s">
        <v>4</v>
      </c>
      <c r="B44" s="7">
        <v>1801</v>
      </c>
      <c r="C44" s="7">
        <v>4</v>
      </c>
      <c r="D44" s="7">
        <v>97</v>
      </c>
      <c r="E44" s="7">
        <f t="shared" si="0"/>
        <v>1902</v>
      </c>
      <c r="F44" s="8">
        <f t="shared" si="1"/>
        <v>0.94689800210304942</v>
      </c>
      <c r="G44" s="11">
        <f t="shared" si="2"/>
        <v>2.103049421661409E-3</v>
      </c>
      <c r="H44" s="8">
        <f t="shared" si="3"/>
        <v>5.0998948475289171E-2</v>
      </c>
    </row>
    <row r="46" spans="1:8" x14ac:dyDescent="0.45">
      <c r="A46" s="3" t="s">
        <v>35</v>
      </c>
      <c r="B46" s="4">
        <v>47805</v>
      </c>
      <c r="C46" s="4">
        <v>98472</v>
      </c>
      <c r="D46" s="4">
        <v>117034</v>
      </c>
      <c r="E46" s="4">
        <f>SUM(B46:D46)</f>
        <v>263311</v>
      </c>
      <c r="F46" s="5">
        <f>B46/$E46</f>
        <v>0.18155337224802609</v>
      </c>
      <c r="G46" s="5">
        <f>C46/$E46</f>
        <v>0.37397602075112701</v>
      </c>
      <c r="H46" s="5">
        <f>D46/$E46</f>
        <v>0.4444706070008469</v>
      </c>
    </row>
    <row r="47" spans="1:8" ht="15.75" x14ac:dyDescent="0.5">
      <c r="A47" s="12" t="s">
        <v>48</v>
      </c>
    </row>
  </sheetData>
  <autoFilter ref="A6:H44" xr:uid="{00000000-0001-0000-0000-000000000000}">
    <sortState xmlns:xlrd2="http://schemas.microsoft.com/office/spreadsheetml/2017/richdata2" ref="A7:H44">
      <sortCondition descending="1" ref="G6:G44"/>
    </sortState>
  </autoFilter>
  <mergeCells count="2">
    <mergeCell ref="B5:E5"/>
    <mergeCell ref="F5:H5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32D1F1F-B68E-45FE-BE24-74D54005D1C3}"/>
</file>

<file path=customXml/itemProps2.xml><?xml version="1.0" encoding="utf-8"?>
<ds:datastoreItem xmlns:ds="http://schemas.openxmlformats.org/officeDocument/2006/customXml" ds:itemID="{21BBD459-DBF9-4737-847F-D0EDD4BBC1D9}"/>
</file>

<file path=customXml/itemProps3.xml><?xml version="1.0" encoding="utf-8"?>
<ds:datastoreItem xmlns:ds="http://schemas.openxmlformats.org/officeDocument/2006/customXml" ds:itemID="{FAF7EB86-89DC-4ADE-A6F5-46AADF7DEE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 Deduplicated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Yelena McElwain</dc:creator>
  <cp:lastModifiedBy>Dianne Feeney</cp:lastModifiedBy>
  <dcterms:created xsi:type="dcterms:W3CDTF">2021-04-27T17:30:37Z</dcterms:created>
  <dcterms:modified xsi:type="dcterms:W3CDTF">2021-06-15T17:02:14Z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