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M:\Documents\HSCRC\PAU Reporting\Savings Scaling Workbooks\"/>
    </mc:Choice>
  </mc:AlternateContent>
  <xr:revisionPtr revIDLastSave="0" documentId="13_ncr:1_{940C55F9-3B6D-448E-B846-A9F335748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vings" sheetId="2" r:id="rId1"/>
    <sheet name="Hospital PAU Savings" sheetId="7" r:id="rId2"/>
    <sheet name="PAU Performance" sheetId="10" r:id="rId3"/>
    <sheet name="Statewide PAU Revenue" sheetId="8" r:id="rId4"/>
    <sheet name="Sheet1" sheetId="6" state="hidden" r:id="rId5"/>
    <sheet name="change log" sheetId="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1" hidden="1">'Hospital PAU Savings'!$A$3:$WUK$51</definedName>
    <definedName name="_xlnm._FilterDatabase" localSheetId="4" hidden="1">Sheet1!$A$1:$D$1</definedName>
    <definedName name="_xlnm._FilterDatabase" localSheetId="3" hidden="1">'Statewide PAU Revenue'!$A$2:$WE$2</definedName>
    <definedName name="Average_Score">'[1]6.QBR Modeling Results'!$D$52</definedName>
    <definedName name="finally">[2]finally!$A$1:$AN$76</definedName>
    <definedName name="Highest_Score">'[1]6.QBR Modeling Results'!$B$58</definedName>
    <definedName name="imptab17fr2">[2]imptab17fr2!$A$1:$AN$76</definedName>
    <definedName name="Lowest_Score">'[1]6.QBR Modeling Results'!$B$57:$B$57</definedName>
    <definedName name="Penalty_Adjustment">'[1]6.QBR Modeling Results'!$C$57</definedName>
    <definedName name="_xlnm.Print_Area" localSheetId="1">'Hospital PAU Savings'!$A$1:$K$58</definedName>
    <definedName name="_xlnm.Print_Titles" localSheetId="1">'Hospital PAU Savings'!$2:$3</definedName>
    <definedName name="QBR__Threshold">#REF!</definedName>
    <definedName name="QBR_Highest_Score">#REF!</definedName>
    <definedName name="QBR_Lowest_Score">#REF!</definedName>
    <definedName name="QBR_Max_Penalty">#REF!</definedName>
    <definedName name="QBR_Max_Reward">#REF!</definedName>
    <definedName name="Reward_Adjustment">'[1]6.QBR Modeling Results'!$C$58</definedName>
    <definedName name="rfbn_table">[2]rfbn_table!$A$1:$H$53</definedName>
    <definedName name="rfbnout">[2]rfbnout!$A$1:$K$53</definedName>
    <definedName name="tableii">[2]tableii!$A$1:$E$76</definedName>
    <definedName name="totpay17">[2]totpay17!$A$1:$HM$5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K52" i="8"/>
  <c r="J52" i="8"/>
  <c r="I52" i="8"/>
  <c r="C6" i="2"/>
  <c r="B17" i="2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3" i="7"/>
  <c r="C44" i="7"/>
  <c r="C45" i="7"/>
  <c r="C46" i="7"/>
  <c r="C47" i="7"/>
  <c r="C48" i="7"/>
  <c r="C49" i="7"/>
  <c r="C50" i="7"/>
  <c r="C51" i="7"/>
  <c r="C5" i="7"/>
  <c r="C6" i="7"/>
  <c r="C7" i="7"/>
  <c r="C8" i="7"/>
  <c r="C9" i="7"/>
  <c r="C10" i="7"/>
  <c r="C11" i="7"/>
  <c r="C12" i="7"/>
  <c r="C13" i="7"/>
  <c r="C14" i="7"/>
  <c r="C16" i="7"/>
  <c r="C17" i="7"/>
  <c r="C18" i="7"/>
  <c r="C19" i="7"/>
  <c r="C20" i="7"/>
  <c r="C21" i="7"/>
  <c r="C4" i="7"/>
  <c r="C4" i="2" l="1"/>
  <c r="H3" i="8"/>
  <c r="E3" i="8"/>
  <c r="H15" i="7" l="1"/>
  <c r="C39" i="10"/>
  <c r="C3" i="8" l="1"/>
  <c r="C4" i="8"/>
  <c r="C5" i="8"/>
  <c r="C6" i="8"/>
  <c r="C7" i="8"/>
  <c r="C8" i="8"/>
  <c r="C9" i="8"/>
  <c r="C10" i="8"/>
  <c r="C11" i="8"/>
  <c r="C12" i="8"/>
  <c r="C13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2" i="8"/>
  <c r="C43" i="8"/>
  <c r="C44" i="8"/>
  <c r="C45" i="8"/>
  <c r="C46" i="8"/>
  <c r="C47" i="8"/>
  <c r="C48" i="8"/>
  <c r="C49" i="8"/>
  <c r="C50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6" i="8"/>
  <c r="D6" i="8"/>
  <c r="E5" i="8"/>
  <c r="D5" i="8"/>
  <c r="E4" i="8"/>
  <c r="D4" i="8"/>
  <c r="D3" i="8"/>
  <c r="G3" i="8" s="1"/>
  <c r="E53" i="10"/>
  <c r="E52" i="10"/>
  <c r="E51" i="10"/>
  <c r="E50" i="10"/>
  <c r="E49" i="10"/>
  <c r="E48" i="10"/>
  <c r="E47" i="10"/>
  <c r="E45" i="10"/>
  <c r="E44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5" i="10"/>
  <c r="E14" i="10"/>
  <c r="E13" i="10"/>
  <c r="E12" i="10"/>
  <c r="E11" i="10"/>
  <c r="E10" i="10"/>
  <c r="E9" i="10"/>
  <c r="E8" i="10"/>
  <c r="E7" i="10"/>
  <c r="E6" i="10"/>
  <c r="E5" i="10"/>
  <c r="D6" i="10"/>
  <c r="D7" i="10"/>
  <c r="D8" i="10"/>
  <c r="D9" i="10"/>
  <c r="D10" i="10"/>
  <c r="D11" i="10"/>
  <c r="D12" i="10"/>
  <c r="D13" i="10"/>
  <c r="D14" i="10"/>
  <c r="D15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4" i="10"/>
  <c r="D45" i="10"/>
  <c r="D47" i="10"/>
  <c r="D48" i="10"/>
  <c r="D49" i="10"/>
  <c r="D50" i="10"/>
  <c r="D51" i="10"/>
  <c r="D52" i="10"/>
  <c r="D53" i="10"/>
  <c r="D5" i="10"/>
  <c r="F3" i="8" l="1"/>
  <c r="G5" i="8"/>
  <c r="J42" i="7" l="1"/>
  <c r="G20" i="8"/>
  <c r="G32" i="8"/>
  <c r="G25" i="8"/>
  <c r="G51" i="8"/>
  <c r="G10" i="8"/>
  <c r="G11" i="8"/>
  <c r="G26" i="8"/>
  <c r="G8" i="8"/>
  <c r="G27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2" i="8"/>
  <c r="H43" i="8"/>
  <c r="H44" i="8"/>
  <c r="H45" i="8"/>
  <c r="H46" i="8"/>
  <c r="H47" i="8"/>
  <c r="H48" i="8"/>
  <c r="H49" i="8"/>
  <c r="H50" i="8"/>
  <c r="H4" i="8"/>
  <c r="H5" i="8"/>
  <c r="H6" i="8"/>
  <c r="H7" i="8"/>
  <c r="H8" i="8"/>
  <c r="H9" i="8"/>
  <c r="H10" i="8"/>
  <c r="H11" i="8"/>
  <c r="H12" i="8"/>
  <c r="H13" i="8"/>
  <c r="G24" i="8" l="1"/>
  <c r="G7" i="8"/>
  <c r="G23" i="8"/>
  <c r="G6" i="8"/>
  <c r="G22" i="8"/>
  <c r="G21" i="8"/>
  <c r="G4" i="8"/>
  <c r="G38" i="8"/>
  <c r="G30" i="8"/>
  <c r="G46" i="8"/>
  <c r="G29" i="8"/>
  <c r="G45" i="8"/>
  <c r="G40" i="8"/>
  <c r="G9" i="8"/>
  <c r="G39" i="8"/>
  <c r="G37" i="8"/>
  <c r="G36" i="8"/>
  <c r="C52" i="8"/>
  <c r="G42" i="8"/>
  <c r="G35" i="8"/>
  <c r="G19" i="8"/>
  <c r="G50" i="8"/>
  <c r="G34" i="8"/>
  <c r="G18" i="8"/>
  <c r="G49" i="8"/>
  <c r="G33" i="8"/>
  <c r="G17" i="8"/>
  <c r="G48" i="8"/>
  <c r="G16" i="8"/>
  <c r="G47" i="8"/>
  <c r="G31" i="8"/>
  <c r="G15" i="8"/>
  <c r="G13" i="8"/>
  <c r="G44" i="8"/>
  <c r="G28" i="8"/>
  <c r="G12" i="8"/>
  <c r="G43" i="8"/>
  <c r="F50" i="8" l="1"/>
  <c r="F38" i="8"/>
  <c r="F26" i="8"/>
  <c r="F22" i="8"/>
  <c r="F18" i="8"/>
  <c r="F10" i="8"/>
  <c r="F6" i="8"/>
  <c r="F46" i="8"/>
  <c r="F42" i="8"/>
  <c r="F34" i="8"/>
  <c r="F30" i="8"/>
  <c r="F44" i="8"/>
  <c r="F36" i="8"/>
  <c r="F28" i="8"/>
  <c r="F20" i="8"/>
  <c r="F12" i="8"/>
  <c r="F4" i="8"/>
  <c r="F33" i="8"/>
  <c r="F25" i="8"/>
  <c r="F17" i="8"/>
  <c r="F9" i="8"/>
  <c r="F5" i="8"/>
  <c r="F45" i="8"/>
  <c r="F37" i="8"/>
  <c r="F29" i="8"/>
  <c r="F21" i="8"/>
  <c r="F13" i="8"/>
  <c r="F49" i="8"/>
  <c r="F39" i="8"/>
  <c r="F27" i="8"/>
  <c r="F23" i="8"/>
  <c r="F19" i="8"/>
  <c r="F15" i="8"/>
  <c r="F11" i="8"/>
  <c r="F7" i="8"/>
  <c r="F43" i="8"/>
  <c r="F31" i="8"/>
  <c r="F47" i="8"/>
  <c r="F35" i="8"/>
  <c r="H52" i="8"/>
  <c r="F40" i="8"/>
  <c r="F32" i="8"/>
  <c r="F24" i="8"/>
  <c r="F16" i="8"/>
  <c r="F8" i="8"/>
  <c r="D52" i="8"/>
  <c r="G52" i="8" s="1"/>
  <c r="F48" i="8"/>
  <c r="E52" i="8"/>
  <c r="F52" i="8" l="1"/>
  <c r="C5" i="2" s="1"/>
  <c r="C53" i="8"/>
  <c r="B18" i="2" l="1"/>
  <c r="C16" i="2" s="1"/>
  <c r="D16" i="2" s="1"/>
  <c r="D53" i="8"/>
  <c r="F5" i="10" s="1"/>
  <c r="D4" i="7" s="1"/>
  <c r="C17" i="2" l="1"/>
  <c r="L52" i="8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2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3" i="6"/>
  <c r="C4" i="6"/>
  <c r="C5" i="6"/>
  <c r="C6" i="6"/>
  <c r="C7" i="6"/>
  <c r="C8" i="6"/>
  <c r="C9" i="6"/>
  <c r="C2" i="6"/>
  <c r="C10" i="2" l="1"/>
  <c r="M52" i="8"/>
  <c r="C18" i="2" l="1"/>
  <c r="C53" i="7" l="1"/>
  <c r="C3" i="2" s="1"/>
  <c r="C7" i="2" l="1"/>
  <c r="C11" i="2"/>
  <c r="C8" i="2"/>
  <c r="C9" i="2" l="1"/>
  <c r="D17" i="2"/>
  <c r="E17" i="2"/>
  <c r="D18" i="2" l="1"/>
  <c r="C12" i="2"/>
  <c r="E16" i="2"/>
  <c r="E18" i="2" s="1"/>
  <c r="D42" i="7" l="1"/>
  <c r="J15" i="7" l="1"/>
  <c r="F40" i="10"/>
  <c r="D39" i="7" s="1"/>
  <c r="F11" i="10"/>
  <c r="D10" i="7" s="1"/>
  <c r="D45" i="7"/>
  <c r="F51" i="10"/>
  <c r="D50" i="7" s="1"/>
  <c r="F38" i="10"/>
  <c r="D37" i="7" s="1"/>
  <c r="F28" i="10"/>
  <c r="D27" i="7" s="1"/>
  <c r="F35" i="10"/>
  <c r="D34" i="7" s="1"/>
  <c r="F23" i="10"/>
  <c r="D22" i="7" s="1"/>
  <c r="F33" i="10"/>
  <c r="F53" i="10"/>
  <c r="D53" i="7" s="1"/>
  <c r="E4" i="7" s="1"/>
  <c r="F4" i="7" s="1"/>
  <c r="F9" i="10"/>
  <c r="D8" i="7" s="1"/>
  <c r="F52" i="10"/>
  <c r="D51" i="7" s="1"/>
  <c r="F48" i="10"/>
  <c r="D47" i="7" s="1"/>
  <c r="F32" i="10"/>
  <c r="D31" i="7" s="1"/>
  <c r="F41" i="10"/>
  <c r="D40" i="7" s="1"/>
  <c r="F37" i="10"/>
  <c r="D36" i="7" s="1"/>
  <c r="F50" i="10"/>
  <c r="D49" i="7" s="1"/>
  <c r="D15" i="7"/>
  <c r="F31" i="10"/>
  <c r="D30" i="7" s="1"/>
  <c r="F6" i="10"/>
  <c r="D5" i="7" s="1"/>
  <c r="F30" i="10"/>
  <c r="D29" i="7" s="1"/>
  <c r="F45" i="10"/>
  <c r="D44" i="7" s="1"/>
  <c r="F24" i="10"/>
  <c r="D23" i="7" s="1"/>
  <c r="F17" i="10"/>
  <c r="D16" i="7" s="1"/>
  <c r="F47" i="10"/>
  <c r="D46" i="7" s="1"/>
  <c r="F19" i="10"/>
  <c r="D18" i="7" s="1"/>
  <c r="F10" i="10"/>
  <c r="D9" i="7" s="1"/>
  <c r="F14" i="10"/>
  <c r="D13" i="7" s="1"/>
  <c r="F36" i="10"/>
  <c r="D35" i="7" s="1"/>
  <c r="F7" i="10"/>
  <c r="D6" i="7" s="1"/>
  <c r="F26" i="10"/>
  <c r="D25" i="7" s="1"/>
  <c r="F12" i="10"/>
  <c r="D11" i="7" s="1"/>
  <c r="F18" i="10"/>
  <c r="D17" i="7" s="1"/>
  <c r="F15" i="10"/>
  <c r="D14" i="7" s="1"/>
  <c r="F44" i="10"/>
  <c r="D43" i="7" s="1"/>
  <c r="F34" i="10"/>
  <c r="D33" i="7" s="1"/>
  <c r="F22" i="10"/>
  <c r="D21" i="7" s="1"/>
  <c r="F25" i="10"/>
  <c r="D24" i="7" s="1"/>
  <c r="F8" i="10"/>
  <c r="D7" i="7" s="1"/>
  <c r="F39" i="10"/>
  <c r="D38" i="7" s="1"/>
  <c r="F29" i="10"/>
  <c r="D28" i="7" s="1"/>
  <c r="F42" i="10"/>
  <c r="D41" i="7" s="1"/>
  <c r="F49" i="10"/>
  <c r="D48" i="7" s="1"/>
  <c r="F20" i="10"/>
  <c r="D19" i="7" s="1"/>
  <c r="F27" i="10"/>
  <c r="D26" i="7" s="1"/>
  <c r="F21" i="10"/>
  <c r="D20" i="7" s="1"/>
  <c r="E53" i="7" l="1"/>
  <c r="E42" i="7"/>
  <c r="E41" i="7"/>
  <c r="F41" i="7" s="1"/>
  <c r="E24" i="7"/>
  <c r="F24" i="7" s="1"/>
  <c r="E14" i="7"/>
  <c r="F14" i="7" s="1"/>
  <c r="E6" i="7"/>
  <c r="F6" i="7" s="1"/>
  <c r="E18" i="7"/>
  <c r="F18" i="7" s="1"/>
  <c r="E44" i="7"/>
  <c r="F44" i="7" s="1"/>
  <c r="E15" i="7"/>
  <c r="F15" i="7" s="1"/>
  <c r="E31" i="7"/>
  <c r="F31" i="7" s="1"/>
  <c r="E34" i="7"/>
  <c r="F34" i="7" s="1"/>
  <c r="E45" i="7"/>
  <c r="F45" i="7" s="1"/>
  <c r="E26" i="7"/>
  <c r="F26" i="7" s="1"/>
  <c r="E28" i="7"/>
  <c r="F28" i="7" s="1"/>
  <c r="E21" i="7"/>
  <c r="F21" i="7" s="1"/>
  <c r="E17" i="7"/>
  <c r="F17" i="7" s="1"/>
  <c r="E35" i="7"/>
  <c r="F35" i="7" s="1"/>
  <c r="E46" i="7"/>
  <c r="F46" i="7" s="1"/>
  <c r="E29" i="7"/>
  <c r="F29" i="7" s="1"/>
  <c r="E49" i="7"/>
  <c r="F49" i="7" s="1"/>
  <c r="E47" i="7"/>
  <c r="F47" i="7" s="1"/>
  <c r="D32" i="7"/>
  <c r="E32" i="7" s="1"/>
  <c r="F32" i="7" s="1"/>
  <c r="F13" i="10"/>
  <c r="D12" i="7" s="1"/>
  <c r="E27" i="7"/>
  <c r="F27" i="7" s="1"/>
  <c r="E10" i="7"/>
  <c r="F10" i="7" s="1"/>
  <c r="E19" i="7"/>
  <c r="F19" i="7" s="1"/>
  <c r="E38" i="7"/>
  <c r="F38" i="7" s="1"/>
  <c r="E33" i="7"/>
  <c r="F33" i="7" s="1"/>
  <c r="E11" i="7"/>
  <c r="F11" i="7" s="1"/>
  <c r="E13" i="7"/>
  <c r="F13" i="7" s="1"/>
  <c r="E16" i="7"/>
  <c r="F16" i="7" s="1"/>
  <c r="E5" i="7"/>
  <c r="F5" i="7" s="1"/>
  <c r="E36" i="7"/>
  <c r="F36" i="7" s="1"/>
  <c r="E51" i="7"/>
  <c r="F51" i="7" s="1"/>
  <c r="E22" i="7"/>
  <c r="F22" i="7" s="1"/>
  <c r="E37" i="7"/>
  <c r="F37" i="7" s="1"/>
  <c r="E39" i="7"/>
  <c r="F39" i="7" s="1"/>
  <c r="E20" i="7"/>
  <c r="F20" i="7" s="1"/>
  <c r="E48" i="7"/>
  <c r="F48" i="7" s="1"/>
  <c r="E7" i="7"/>
  <c r="F7" i="7" s="1"/>
  <c r="E43" i="7"/>
  <c r="F43" i="7" s="1"/>
  <c r="E25" i="7"/>
  <c r="F25" i="7" s="1"/>
  <c r="E9" i="7"/>
  <c r="F9" i="7" s="1"/>
  <c r="E23" i="7"/>
  <c r="F23" i="7" s="1"/>
  <c r="E30" i="7"/>
  <c r="F30" i="7" s="1"/>
  <c r="E40" i="7"/>
  <c r="F40" i="7" s="1"/>
  <c r="E8" i="7"/>
  <c r="F8" i="7" s="1"/>
  <c r="E50" i="7"/>
  <c r="F50" i="7" s="1"/>
  <c r="E12" i="7" l="1"/>
  <c r="F12" i="7" s="1"/>
  <c r="F53" i="7" s="1"/>
  <c r="G4" i="7" s="1"/>
  <c r="G42" i="7" l="1"/>
  <c r="G45" i="7"/>
  <c r="G50" i="7"/>
  <c r="G49" i="7"/>
  <c r="G46" i="7"/>
  <c r="G47" i="7"/>
  <c r="G51" i="7"/>
  <c r="G44" i="7"/>
  <c r="G43" i="7"/>
  <c r="G48" i="7"/>
  <c r="G7" i="7"/>
  <c r="G10" i="7"/>
  <c r="G34" i="7"/>
  <c r="G13" i="7"/>
  <c r="G17" i="7"/>
  <c r="G16" i="7"/>
  <c r="G39" i="7"/>
  <c r="G6" i="7"/>
  <c r="G29" i="7"/>
  <c r="G27" i="7"/>
  <c r="G14" i="7"/>
  <c r="G30" i="7"/>
  <c r="G31" i="7"/>
  <c r="G38" i="7"/>
  <c r="G37" i="7"/>
  <c r="G35" i="7"/>
  <c r="G41" i="7"/>
  <c r="G19" i="7"/>
  <c r="G33" i="7"/>
  <c r="G23" i="7"/>
  <c r="G15" i="7"/>
  <c r="G11" i="7"/>
  <c r="G20" i="7"/>
  <c r="G12" i="7"/>
  <c r="G28" i="7"/>
  <c r="G25" i="7"/>
  <c r="G22" i="7"/>
  <c r="G24" i="7"/>
  <c r="G5" i="7"/>
  <c r="G21" i="7"/>
  <c r="G26" i="7"/>
  <c r="G36" i="7"/>
  <c r="G40" i="7"/>
  <c r="G8" i="7"/>
  <c r="G32" i="7"/>
  <c r="G18" i="7"/>
  <c r="G9" i="7"/>
  <c r="G53" i="7" l="1"/>
  <c r="H45" i="7" l="1"/>
  <c r="H38" i="7"/>
  <c r="C51" i="10" l="1"/>
  <c r="H50" i="7" s="1"/>
  <c r="C33" i="10"/>
  <c r="H32" i="7" s="1"/>
  <c r="C49" i="10"/>
  <c r="H48" i="7" s="1"/>
  <c r="C15" i="10"/>
  <c r="H14" i="7" s="1"/>
  <c r="C28" i="10"/>
  <c r="H27" i="7" s="1"/>
  <c r="C34" i="10"/>
  <c r="H33" i="7" s="1"/>
  <c r="C12" i="10"/>
  <c r="H11" i="7" s="1"/>
  <c r="C44" i="10"/>
  <c r="H43" i="7" s="1"/>
  <c r="C42" i="10"/>
  <c r="H41" i="7" s="1"/>
  <c r="C26" i="10"/>
  <c r="H25" i="7" s="1"/>
  <c r="C10" i="10"/>
  <c r="H9" i="7" s="1"/>
  <c r="C41" i="10"/>
  <c r="H40" i="7" s="1"/>
  <c r="C25" i="10"/>
  <c r="H24" i="7" s="1"/>
  <c r="C9" i="10"/>
  <c r="H8" i="7" s="1"/>
  <c r="C40" i="10"/>
  <c r="H39" i="7" s="1"/>
  <c r="C8" i="10"/>
  <c r="H7" i="7" s="1"/>
  <c r="C7" i="10"/>
  <c r="H6" i="7" s="1"/>
  <c r="C37" i="10"/>
  <c r="H36" i="7" s="1"/>
  <c r="C50" i="10"/>
  <c r="H49" i="7" s="1"/>
  <c r="C32" i="10"/>
  <c r="H31" i="7" s="1"/>
  <c r="C31" i="10"/>
  <c r="H30" i="7" s="1"/>
  <c r="C47" i="10"/>
  <c r="H46" i="7" s="1"/>
  <c r="C14" i="10"/>
  <c r="H13" i="7" s="1"/>
  <c r="C29" i="10"/>
  <c r="H28" i="7" s="1"/>
  <c r="C45" i="10"/>
  <c r="H44" i="7" s="1"/>
  <c r="C27" i="10"/>
  <c r="H26" i="7" s="1"/>
  <c r="C24" i="10"/>
  <c r="H23" i="7" s="1"/>
  <c r="C20" i="10"/>
  <c r="H19" i="7" s="1"/>
  <c r="C18" i="10"/>
  <c r="H17" i="7" s="1"/>
  <c r="C17" i="10"/>
  <c r="H16" i="7" s="1"/>
  <c r="C48" i="10"/>
  <c r="H47" i="7" s="1"/>
  <c r="C30" i="10"/>
  <c r="H29" i="7" s="1"/>
  <c r="C13" i="10"/>
  <c r="H12" i="7" s="1"/>
  <c r="C11" i="10"/>
  <c r="H10" i="7" s="1"/>
  <c r="C23" i="10"/>
  <c r="H22" i="7" s="1"/>
  <c r="C38" i="10"/>
  <c r="H37" i="7" s="1"/>
  <c r="C22" i="10"/>
  <c r="H21" i="7" s="1"/>
  <c r="C6" i="10"/>
  <c r="H5" i="7" s="1"/>
  <c r="C21" i="10"/>
  <c r="H20" i="7" s="1"/>
  <c r="C5" i="10"/>
  <c r="H4" i="7" s="1"/>
  <c r="C36" i="10"/>
  <c r="H35" i="7" s="1"/>
  <c r="C52" i="10"/>
  <c r="H51" i="7" s="1"/>
  <c r="C35" i="10"/>
  <c r="H34" i="7" s="1"/>
  <c r="C19" i="10"/>
  <c r="H18" i="7" s="1"/>
  <c r="C53" i="10" l="1"/>
  <c r="H53" i="7" s="1"/>
  <c r="I53" i="7" l="1"/>
  <c r="I38" i="7"/>
  <c r="J38" i="7" s="1"/>
  <c r="I45" i="7"/>
  <c r="J45" i="7" s="1"/>
  <c r="I5" i="7"/>
  <c r="J5" i="7" s="1"/>
  <c r="I21" i="7"/>
  <c r="J21" i="7" s="1"/>
  <c r="I34" i="7"/>
  <c r="J34" i="7" s="1"/>
  <c r="I48" i="7"/>
  <c r="J48" i="7" s="1"/>
  <c r="I9" i="7"/>
  <c r="J9" i="7" s="1"/>
  <c r="I7" i="7"/>
  <c r="J7" i="7" s="1"/>
  <c r="I36" i="7"/>
  <c r="J36" i="7" s="1"/>
  <c r="I30" i="7"/>
  <c r="J30" i="7" s="1"/>
  <c r="I16" i="7"/>
  <c r="J16" i="7" s="1"/>
  <c r="I13" i="7"/>
  <c r="J13" i="7" s="1"/>
  <c r="I28" i="7"/>
  <c r="J28" i="7" s="1"/>
  <c r="I50" i="7"/>
  <c r="J50" i="7" s="1"/>
  <c r="I41" i="7"/>
  <c r="J41" i="7" s="1"/>
  <c r="I18" i="7"/>
  <c r="J18" i="7" s="1"/>
  <c r="I22" i="7"/>
  <c r="J22" i="7" s="1"/>
  <c r="I40" i="7"/>
  <c r="J40" i="7" s="1"/>
  <c r="I44" i="7"/>
  <c r="J44" i="7" s="1"/>
  <c r="I26" i="7"/>
  <c r="J26" i="7" s="1"/>
  <c r="I39" i="7"/>
  <c r="J39" i="7" s="1"/>
  <c r="I19" i="7"/>
  <c r="J19" i="7" s="1"/>
  <c r="I17" i="7"/>
  <c r="J17" i="7" s="1"/>
  <c r="I14" i="7"/>
  <c r="J14" i="7" s="1"/>
  <c r="I32" i="7"/>
  <c r="J32" i="7" s="1"/>
  <c r="I25" i="7"/>
  <c r="J25" i="7" s="1"/>
  <c r="I10" i="7"/>
  <c r="J10" i="7" s="1"/>
  <c r="I6" i="7"/>
  <c r="J6" i="7" s="1"/>
  <c r="I33" i="7"/>
  <c r="J33" i="7" s="1"/>
  <c r="I35" i="7"/>
  <c r="J35" i="7" s="1"/>
  <c r="I24" i="7"/>
  <c r="J24" i="7" s="1"/>
  <c r="I27" i="7"/>
  <c r="J27" i="7" s="1"/>
  <c r="I49" i="7"/>
  <c r="J49" i="7" s="1"/>
  <c r="I31" i="7"/>
  <c r="J31" i="7" s="1"/>
  <c r="I11" i="7"/>
  <c r="J11" i="7" s="1"/>
  <c r="I29" i="7"/>
  <c r="J29" i="7" s="1"/>
  <c r="I46" i="7"/>
  <c r="J46" i="7" s="1"/>
  <c r="I37" i="7"/>
  <c r="J37" i="7" s="1"/>
  <c r="I8" i="7"/>
  <c r="J8" i="7" s="1"/>
  <c r="I20" i="7"/>
  <c r="J20" i="7" s="1"/>
  <c r="I23" i="7"/>
  <c r="J23" i="7" s="1"/>
  <c r="I12" i="7"/>
  <c r="J12" i="7" s="1"/>
  <c r="I4" i="7"/>
  <c r="J4" i="7" s="1"/>
  <c r="I51" i="7"/>
  <c r="J51" i="7" s="1"/>
  <c r="I47" i="7"/>
  <c r="J47" i="7" s="1"/>
  <c r="I43" i="7"/>
  <c r="J43" i="7" s="1"/>
  <c r="J53" i="7" l="1"/>
  <c r="K43" i="7" s="1"/>
  <c r="L43" i="7" s="1"/>
  <c r="K18" i="7" l="1"/>
  <c r="L18" i="7" s="1"/>
  <c r="M18" i="7" s="1"/>
  <c r="K27" i="7"/>
  <c r="L27" i="7" s="1"/>
  <c r="M27" i="7" s="1"/>
  <c r="K31" i="7"/>
  <c r="L31" i="7" s="1"/>
  <c r="M31" i="7" s="1"/>
  <c r="K44" i="7"/>
  <c r="L44" i="7" s="1"/>
  <c r="M44" i="7" s="1"/>
  <c r="K34" i="7"/>
  <c r="L34" i="7" s="1"/>
  <c r="M34" i="7" s="1"/>
  <c r="K8" i="7"/>
  <c r="L8" i="7" s="1"/>
  <c r="M8" i="7" s="1"/>
  <c r="K16" i="7"/>
  <c r="L16" i="7" s="1"/>
  <c r="K51" i="7"/>
  <c r="L51" i="7" s="1"/>
  <c r="M51" i="7" s="1"/>
  <c r="K48" i="7"/>
  <c r="L48" i="7" s="1"/>
  <c r="M48" i="7" s="1"/>
  <c r="K32" i="7"/>
  <c r="L32" i="7" s="1"/>
  <c r="K6" i="7"/>
  <c r="K35" i="7"/>
  <c r="L35" i="7" s="1"/>
  <c r="M35" i="7" s="1"/>
  <c r="K36" i="7"/>
  <c r="L36" i="7" s="1"/>
  <c r="M36" i="7" s="1"/>
  <c r="K12" i="7"/>
  <c r="L12" i="7" s="1"/>
  <c r="M12" i="7" s="1"/>
  <c r="K50" i="7"/>
  <c r="L50" i="7" s="1"/>
  <c r="K26" i="7"/>
  <c r="L26" i="7" s="1"/>
  <c r="K39" i="7"/>
  <c r="L39" i="7" s="1"/>
  <c r="K5" i="7"/>
  <c r="L5" i="7" s="1"/>
  <c r="K37" i="7"/>
  <c r="L37" i="7" s="1"/>
  <c r="K19" i="7"/>
  <c r="L19" i="7" s="1"/>
  <c r="K23" i="7"/>
  <c r="L23" i="7" s="1"/>
  <c r="M43" i="7"/>
  <c r="K14" i="7"/>
  <c r="L14" i="7" s="1"/>
  <c r="K49" i="7"/>
  <c r="L49" i="7" s="1"/>
  <c r="K21" i="7"/>
  <c r="L21" i="7" s="1"/>
  <c r="K10" i="7"/>
  <c r="L10" i="7" s="1"/>
  <c r="K45" i="7"/>
  <c r="L45" i="7" s="1"/>
  <c r="K25" i="7"/>
  <c r="L25" i="7" s="1"/>
  <c r="K41" i="7"/>
  <c r="L41" i="7" s="1"/>
  <c r="K17" i="7"/>
  <c r="L17" i="7" s="1"/>
  <c r="K46" i="7"/>
  <c r="L46" i="7" s="1"/>
  <c r="K30" i="7"/>
  <c r="L30" i="7" s="1"/>
  <c r="K20" i="7"/>
  <c r="L20" i="7" s="1"/>
  <c r="K13" i="7"/>
  <c r="L13" i="7" s="1"/>
  <c r="K40" i="7"/>
  <c r="L40" i="7" s="1"/>
  <c r="K4" i="7"/>
  <c r="L4" i="7" s="1"/>
  <c r="M4" i="7" s="1"/>
  <c r="K11" i="7"/>
  <c r="L11" i="7" s="1"/>
  <c r="K38" i="7"/>
  <c r="L38" i="7" s="1"/>
  <c r="K9" i="7"/>
  <c r="L9" i="7" s="1"/>
  <c r="K33" i="7"/>
  <c r="L33" i="7" s="1"/>
  <c r="K42" i="7"/>
  <c r="K15" i="7"/>
  <c r="L15" i="7" s="1"/>
  <c r="K29" i="7"/>
  <c r="L29" i="7" s="1"/>
  <c r="K28" i="7"/>
  <c r="L28" i="7" s="1"/>
  <c r="K47" i="7"/>
  <c r="L47" i="7" s="1"/>
  <c r="K22" i="7"/>
  <c r="L22" i="7" s="1"/>
  <c r="K7" i="7"/>
  <c r="L7" i="7" s="1"/>
  <c r="K24" i="7"/>
  <c r="L24" i="7" s="1"/>
  <c r="L6" i="7" l="1"/>
  <c r="M6" i="7" s="1"/>
  <c r="M32" i="7"/>
  <c r="M16" i="7"/>
  <c r="M50" i="7"/>
  <c r="M29" i="7"/>
  <c r="M24" i="7"/>
  <c r="M46" i="7"/>
  <c r="M22" i="7"/>
  <c r="M47" i="7"/>
  <c r="M37" i="7"/>
  <c r="M10" i="7"/>
  <c r="M26" i="7"/>
  <c r="M17" i="7"/>
  <c r="M49" i="7"/>
  <c r="M7" i="7"/>
  <c r="M23" i="7"/>
  <c r="M19" i="7"/>
  <c r="M25" i="7"/>
  <c r="M39" i="7"/>
  <c r="M21" i="7"/>
  <c r="M33" i="7"/>
  <c r="M9" i="7"/>
  <c r="M13" i="7"/>
  <c r="M30" i="7"/>
  <c r="M41" i="7"/>
  <c r="M28" i="7"/>
  <c r="M5" i="7"/>
  <c r="M14" i="7"/>
  <c r="M11" i="7"/>
  <c r="M40" i="7"/>
  <c r="M20" i="7"/>
  <c r="K53" i="7"/>
  <c r="L53" i="7" l="1"/>
  <c r="M53" i="7" s="1"/>
</calcChain>
</file>

<file path=xl/sharedStrings.xml><?xml version="1.0" encoding="utf-8"?>
<sst xmlns="http://schemas.openxmlformats.org/spreadsheetml/2006/main" count="306" uniqueCount="213">
  <si>
    <t>hospname</t>
  </si>
  <si>
    <t>% PAU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</si>
  <si>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</si>
  <si>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</si>
  <si>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</si>
  <si>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</si>
  <si>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</si>
  <si>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</si>
  <si>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</si>
  <si>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</si>
  <si>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</si>
  <si>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</si>
  <si>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</si>
  <si>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</si>
  <si>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</si>
  <si>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</si>
  <si>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</si>
  <si>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</si>
  <si>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</si>
  <si>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</si>
  <si>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</si>
  <si>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</si>
  <si>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</si>
  <si>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</si>
  <si>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</si>
  <si>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</si>
  <si>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</si>
  <si>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</si>
  <si>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</si>
  <si>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</si>
  <si>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</si>
  <si>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</si>
  <si>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</si>
  <si>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</si>
  <si>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</si>
  <si>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</si>
  <si>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</si>
  <si>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</si>
  <si>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</si>
  <si>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</si>
  <si>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</si>
  <si>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</si>
  <si>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</si>
  <si>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</si>
  <si>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</si>
  <si>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</si>
  <si>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</si>
  <si>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</si>
  <si>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</si>
  <si>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</si>
  <si>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Formulas</t>
  </si>
  <si>
    <t>A</t>
  </si>
  <si>
    <t>Proposed Required Revenue Reduction %</t>
  </si>
  <si>
    <t>B</t>
  </si>
  <si>
    <t>Total PAU %</t>
  </si>
  <si>
    <t>D</t>
  </si>
  <si>
    <t>Total PAU $</t>
  </si>
  <si>
    <t>Hosp ID</t>
  </si>
  <si>
    <t>Hospital Name</t>
  </si>
  <si>
    <t>Percentages have been rounded for display but full numbers may be used in calculations. Final scaling percentages are rounded to two decimal places.</t>
  </si>
  <si>
    <t>UMMC</t>
  </si>
  <si>
    <t>PRMC</t>
  </si>
  <si>
    <t>C</t>
  </si>
  <si>
    <t>D = B*C</t>
  </si>
  <si>
    <t>Proposed Required Revenue Reduction $</t>
  </si>
  <si>
    <t>E=D/A</t>
  </si>
  <si>
    <t>Total</t>
  </si>
  <si>
    <t>Meritus</t>
  </si>
  <si>
    <t>Holy Cross</t>
  </si>
  <si>
    <t>Frederick</t>
  </si>
  <si>
    <t>UM-Harford</t>
  </si>
  <si>
    <t>Mercy</t>
  </si>
  <si>
    <t>Johns Hopkins</t>
  </si>
  <si>
    <t>UM-Dorchester</t>
  </si>
  <si>
    <t>St Agnes</t>
  </si>
  <si>
    <t>Sinai</t>
  </si>
  <si>
    <t>Bon Secours</t>
  </si>
  <si>
    <t>MS Franklin Sq</t>
  </si>
  <si>
    <t>Wash Adventist</t>
  </si>
  <si>
    <t>Garrett</t>
  </si>
  <si>
    <t>MS Montgomery</t>
  </si>
  <si>
    <t>Suburban</t>
  </si>
  <si>
    <t>AAMC</t>
  </si>
  <si>
    <t>MS Union Mem</t>
  </si>
  <si>
    <t>Western MD</t>
  </si>
  <si>
    <t>MS St Marys</t>
  </si>
  <si>
    <t>UM-Chestertown</t>
  </si>
  <si>
    <t>Union of Cecil</t>
  </si>
  <si>
    <t>Carroll</t>
  </si>
  <si>
    <t>MS Harbor</t>
  </si>
  <si>
    <t>UM-Charles</t>
  </si>
  <si>
    <t>UM-Easton</t>
  </si>
  <si>
    <t>UMMC Midtown</t>
  </si>
  <si>
    <t>Calvert</t>
  </si>
  <si>
    <t>Northwest</t>
  </si>
  <si>
    <t>UM-BWMC</t>
  </si>
  <si>
    <t>GBMC</t>
  </si>
  <si>
    <t>McCready</t>
  </si>
  <si>
    <t>Howard</t>
  </si>
  <si>
    <t>UM-UCH</t>
  </si>
  <si>
    <t>Doctors</t>
  </si>
  <si>
    <t>MS Good Sam</t>
  </si>
  <si>
    <t>Shady Grove</t>
  </si>
  <si>
    <t>UMROI</t>
  </si>
  <si>
    <t>Ft Washington</t>
  </si>
  <si>
    <t>Atlantic General</t>
  </si>
  <si>
    <t>MS Southern MD</t>
  </si>
  <si>
    <t>UM-St Joes</t>
  </si>
  <si>
    <t>Levindale</t>
  </si>
  <si>
    <t>HC-Germantown</t>
  </si>
  <si>
    <t>Bayview</t>
  </si>
  <si>
    <t>Hospital-specific readmission revenue is calculated revenue from sending readmissions. Statewide reduction calculated based on actual readmissions revenue.</t>
  </si>
  <si>
    <t>Scores updated</t>
  </si>
  <si>
    <t>File corrected</t>
  </si>
  <si>
    <t>Date</t>
  </si>
  <si>
    <t>Change Log</t>
  </si>
  <si>
    <t>Corrected PG hospital revenue</t>
  </si>
  <si>
    <t>Change</t>
  </si>
  <si>
    <t>Impact</t>
  </si>
  <si>
    <t xml:space="preserve">Revenue adjustment change for Doctors and Calvert.
</t>
  </si>
  <si>
    <t xml:space="preserve">Corrected Total charges in Source PAU% to reflect April 2019 reports. Final adjustment counted as the better of the original or restated adjustment. </t>
  </si>
  <si>
    <t>No impact on adjustments</t>
  </si>
  <si>
    <t>Ry19 Total Permanent Revenue used in savings calculation (Savings tab, C3) corrected to exclude Laurel Outpatient Revenue.</t>
  </si>
  <si>
    <t>hospid id</t>
  </si>
  <si>
    <t>2019 PQI</t>
  </si>
  <si>
    <t>2018 PQI</t>
  </si>
  <si>
    <t>PAU Readmissions Adjustment $</t>
  </si>
  <si>
    <t>PAU Readmissions Adjustment $ (Normalized)</t>
  </si>
  <si>
    <t>PAU Charges</t>
  </si>
  <si>
    <t>Total charges</t>
  </si>
  <si>
    <t>Hospital ID</t>
  </si>
  <si>
    <t>UM-PGHC</t>
  </si>
  <si>
    <t>St. Agnes</t>
  </si>
  <si>
    <t>MedStar Fr Square</t>
  </si>
  <si>
    <t>Washington Adventist</t>
  </si>
  <si>
    <t>MedStar Montgomery</t>
  </si>
  <si>
    <t>Peninsula</t>
  </si>
  <si>
    <t>Anne Arundel</t>
  </si>
  <si>
    <t>MedStar Union Mem</t>
  </si>
  <si>
    <t>Western Maryland</t>
  </si>
  <si>
    <t>MedStar St. Mary's</t>
  </si>
  <si>
    <t>JH Bayview</t>
  </si>
  <si>
    <t>MedStar Harbor</t>
  </si>
  <si>
    <t>UM-Charles Regional</t>
  </si>
  <si>
    <t>Howard County</t>
  </si>
  <si>
    <t>UM-Upper Chesapeake</t>
  </si>
  <si>
    <t>UM-Laurel</t>
  </si>
  <si>
    <t>MedStar Good Sam</t>
  </si>
  <si>
    <t>Ft. Washington</t>
  </si>
  <si>
    <t>MedStar Southern MD</t>
  </si>
  <si>
    <t>UM-St. Joe</t>
  </si>
  <si>
    <t>statewide</t>
  </si>
  <si>
    <t>Statewide</t>
  </si>
  <si>
    <t>PQIs Charges</t>
  </si>
  <si>
    <t>non PQI or PDI Readmission Charges</t>
  </si>
  <si>
    <t>pdi charges</t>
  </si>
  <si>
    <t>PAU Readmissions Adjustment %</t>
  </si>
  <si>
    <t>PQI and PDI charges</t>
  </si>
  <si>
    <t xml:space="preserve">CY19 Readmissions % </t>
  </si>
  <si>
    <t>PAU reduction %</t>
  </si>
  <si>
    <t>Estimated non PQI RYTD2021 Readmission Performance %</t>
  </si>
  <si>
    <t>PAU reduction $</t>
  </si>
  <si>
    <t>CY 19 Avoidable Admissions Performance</t>
  </si>
  <si>
    <t>Avoidable Admissions Reduction</t>
  </si>
  <si>
    <t>Avoidable Admission Adjustment $</t>
  </si>
  <si>
    <t>Avoidable Admissions Adjustment $(Normalized)</t>
  </si>
  <si>
    <t>G = F*A</t>
  </si>
  <si>
    <t>H</t>
  </si>
  <si>
    <t>I=A*H</t>
  </si>
  <si>
    <t>J = G/I</t>
  </si>
  <si>
    <t>F = round(E,4)</t>
  </si>
  <si>
    <t>Laurel</t>
  </si>
  <si>
    <t>% PQIPDI</t>
  </si>
  <si>
    <t>% Readmit</t>
  </si>
  <si>
    <t>UM-PG</t>
  </si>
  <si>
    <t>F=E*C</t>
  </si>
  <si>
    <t>Readmissions</t>
  </si>
  <si>
    <t>Required PAU reduction ($)</t>
  </si>
  <si>
    <t>Required PAU reduction (%)</t>
  </si>
  <si>
    <t>Table 1: Calculation of Statewide Reduction (calculated)</t>
  </si>
  <si>
    <t>Table 2: Calculation of PAU Savings Domain Weights</t>
  </si>
  <si>
    <t>PQIPDIShare</t>
  </si>
  <si>
    <t>Readmitshare</t>
  </si>
  <si>
    <t>J=I*C</t>
  </si>
  <si>
    <t>L=G+K</t>
  </si>
  <si>
    <t>M= L/C</t>
  </si>
  <si>
    <t>Adjusted proposed required revenue reduction</t>
  </si>
  <si>
    <t>Avoidable Admissions (PQIs and PDIs)</t>
  </si>
  <si>
    <t>Weighted Avoidable Admission Composite</t>
  </si>
  <si>
    <t>PQI 90 Risk Adjusted Rate</t>
  </si>
  <si>
    <t>PDI 90 Risk Adjusted Rate</t>
  </si>
  <si>
    <t>E</t>
  </si>
  <si>
    <t>F=(D*PQI weight) + (E*PDI Weight)</t>
  </si>
  <si>
    <t>Savings % and domain weights are established in the Savings tab</t>
  </si>
  <si>
    <t xml:space="preserve">E=D/Statewide D * Savings % * Weight </t>
  </si>
  <si>
    <t>I=H/Statewide H *  Savings %  Weight</t>
  </si>
  <si>
    <t>G=F *( Savings$ *Weight) / F tot</t>
  </si>
  <si>
    <t>K=J * (Savings$ * Weight) / J Tot</t>
  </si>
  <si>
    <t>% PAU revenue domain weights</t>
  </si>
  <si>
    <t>Updated 4/13/20</t>
  </si>
  <si>
    <t>Adjusted proposed required revenue reduction % (Rounded)</t>
  </si>
  <si>
    <t>Required Percent Reduction PAU</t>
  </si>
  <si>
    <r>
      <t xml:space="preserve">Total experienced PAU </t>
    </r>
    <r>
      <rPr>
        <b/>
        <sz val="12"/>
        <color theme="1"/>
        <rFont val="Calibri"/>
        <family val="2"/>
        <scheme val="minor"/>
      </rPr>
      <t>$ CY 2019</t>
    </r>
  </si>
  <si>
    <t>RY22 Inflation Factor + Demographic Adjustment</t>
  </si>
  <si>
    <t>RY2022 PAU Savings Reductions</t>
  </si>
  <si>
    <t xml:space="preserve"> RY21 Permanent Total Revenue</t>
  </si>
  <si>
    <r>
      <rPr>
        <b/>
        <sz val="12"/>
        <color theme="1"/>
        <rFont val="Calibri"/>
        <family val="2"/>
        <scheme val="minor"/>
      </rPr>
      <t>RY21</t>
    </r>
    <r>
      <rPr>
        <sz val="12"/>
        <color theme="1"/>
        <rFont val="Calibri"/>
        <family val="2"/>
        <scheme val="minor"/>
      </rPr>
      <t xml:space="preserve"> Total Approved Permanent Revenue</t>
    </r>
  </si>
  <si>
    <t>RY2022; CYTD2019 PAU Performance</t>
  </si>
  <si>
    <t>McCready*</t>
  </si>
  <si>
    <t>Footnotes:</t>
  </si>
  <si>
    <t>* McCready revenue reductions have been incorporated under 210019 - Peninsula Regional in RY22</t>
  </si>
  <si>
    <t>PAU Revenue*</t>
  </si>
  <si>
    <t>* - CY19 Performance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</si>
</sst>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##,###,###,###,###,###,##0"/>
    <numFmt numFmtId="166" formatCode="_(&quot;$&quot;* #,##0_);_(&quot;$&quot;* \(#,##0\);_(&quot;$&quot;* &quot;-&quot;??_);_(@_)"/>
    <numFmt numFmtId="167" formatCode="0.00000%"/>
    <numFmt numFmtId="168" formatCode="0.000%"/>
    <numFmt numFmtId="169" formatCode="0.0000%"/>
    <numFmt numFmtId="170" formatCode="&quot;$&quot;#,##0.00"/>
    <numFmt numFmtId="171" formatCode="_(* #,##0_);_(* \(#,##0\);_(* &quot;-&quot;??_);_(@_)"/>
    <numFmt numFmtId="172" formatCode="0.0%"/>
    <numFmt numFmtId="173" formatCode="0.0"/>
    <numFmt numFmtId="174" formatCode="0.000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0" fillId="0" borderId="0" xfId="2" applyNumberFormat="1" applyFont="1"/>
    <xf numFmtId="168" fontId="0" fillId="0" borderId="0" xfId="2" applyNumberFormat="1" applyFont="1"/>
    <xf numFmtId="0" fontId="8" fillId="0" borderId="0" xfId="0" applyFont="1"/>
    <xf numFmtId="0" fontId="8" fillId="0" borderId="0" xfId="0" applyFont="1" applyFill="1" applyBorder="1"/>
    <xf numFmtId="0" fontId="11" fillId="0" borderId="0" xfId="0" applyFont="1"/>
    <xf numFmtId="0" fontId="0" fillId="0" borderId="0" xfId="0" applyFont="1"/>
    <xf numFmtId="8" fontId="0" fillId="0" borderId="0" xfId="0" applyNumberFormat="1" applyFont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Fill="1"/>
    <xf numFmtId="0" fontId="14" fillId="0" borderId="0" xfId="0" applyFont="1" applyBorder="1" applyAlignment="1">
      <alignment vertical="center"/>
    </xf>
    <xf numFmtId="0" fontId="15" fillId="0" borderId="5" xfId="0" applyFont="1" applyBorder="1"/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15" fillId="0" borderId="0" xfId="0" applyNumberFormat="1" applyFont="1"/>
    <xf numFmtId="169" fontId="15" fillId="0" borderId="0" xfId="2" applyNumberFormat="1" applyFont="1" applyAlignment="1">
      <alignment horizontal="right"/>
    </xf>
    <xf numFmtId="0" fontId="0" fillId="0" borderId="0" xfId="0"/>
    <xf numFmtId="164" fontId="0" fillId="0" borderId="0" xfId="0" applyNumberFormat="1" applyFont="1"/>
    <xf numFmtId="164" fontId="15" fillId="0" borderId="0" xfId="0" applyNumberFormat="1" applyFont="1" applyAlignment="1">
      <alignment horizontal="right"/>
    </xf>
    <xf numFmtId="0" fontId="17" fillId="0" borderId="3" xfId="0" applyFont="1" applyBorder="1"/>
    <xf numFmtId="164" fontId="9" fillId="0" borderId="4" xfId="0" applyNumberFormat="1" applyFont="1" applyBorder="1" applyAlignment="1">
      <alignment horizontal="right"/>
    </xf>
    <xf numFmtId="10" fontId="8" fillId="0" borderId="4" xfId="3" applyNumberFormat="1" applyFont="1" applyFill="1" applyBorder="1" applyAlignment="1">
      <alignment horizontal="right"/>
    </xf>
    <xf numFmtId="10" fontId="9" fillId="5" borderId="4" xfId="2" applyNumberFormat="1" applyFont="1" applyFill="1" applyBorder="1" applyAlignment="1">
      <alignment horizontal="right"/>
    </xf>
    <xf numFmtId="0" fontId="17" fillId="0" borderId="2" xfId="0" applyFont="1" applyBorder="1"/>
    <xf numFmtId="0" fontId="17" fillId="0" borderId="2" xfId="0" applyFont="1" applyFill="1" applyBorder="1"/>
    <xf numFmtId="0" fontId="17" fillId="0" borderId="0" xfId="0" applyFont="1" applyFill="1" applyBorder="1"/>
    <xf numFmtId="164" fontId="9" fillId="0" borderId="0" xfId="0" applyNumberFormat="1" applyFont="1" applyBorder="1" applyAlignment="1">
      <alignment horizontal="right"/>
    </xf>
    <xf numFmtId="10" fontId="8" fillId="0" borderId="0" xfId="3" applyNumberFormat="1" applyFont="1" applyFill="1" applyBorder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 horizontal="centerContinuous" vertical="center" wrapText="1"/>
    </xf>
    <xf numFmtId="0" fontId="22" fillId="2" borderId="2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right"/>
    </xf>
    <xf numFmtId="0" fontId="7" fillId="0" borderId="2" xfId="0" applyFont="1" applyFill="1" applyBorder="1" applyAlignment="1"/>
    <xf numFmtId="0" fontId="8" fillId="0" borderId="2" xfId="0" applyFont="1" applyBorder="1"/>
    <xf numFmtId="0" fontId="15" fillId="0" borderId="2" xfId="0" applyFont="1" applyBorder="1"/>
    <xf numFmtId="14" fontId="8" fillId="0" borderId="2" xfId="0" applyNumberFormat="1" applyFont="1" applyBorder="1"/>
    <xf numFmtId="0" fontId="8" fillId="0" borderId="2" xfId="0" applyFont="1" applyFill="1" applyBorder="1"/>
    <xf numFmtId="14" fontId="8" fillId="0" borderId="2" xfId="0" applyNumberFormat="1" applyFont="1" applyFill="1" applyBorder="1"/>
    <xf numFmtId="0" fontId="20" fillId="6" borderId="2" xfId="0" applyFont="1" applyFill="1" applyBorder="1"/>
    <xf numFmtId="0" fontId="8" fillId="0" borderId="2" xfId="0" applyFont="1" applyBorder="1" applyAlignment="1">
      <alignment wrapText="1"/>
    </xf>
    <xf numFmtId="0" fontId="6" fillId="4" borderId="2" xfId="0" applyFont="1" applyFill="1" applyBorder="1"/>
    <xf numFmtId="0" fontId="7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164" fontId="7" fillId="0" borderId="2" xfId="1" applyNumberFormat="1" applyFont="1" applyFill="1" applyBorder="1"/>
    <xf numFmtId="167" fontId="7" fillId="0" borderId="2" xfId="2" applyNumberFormat="1" applyFont="1" applyBorder="1" applyAlignment="1">
      <alignment vertical="center"/>
    </xf>
    <xf numFmtId="0" fontId="7" fillId="0" borderId="2" xfId="0" applyFont="1" applyBorder="1"/>
    <xf numFmtId="164" fontId="7" fillId="0" borderId="2" xfId="1" applyNumberFormat="1" applyFont="1" applyBorder="1"/>
    <xf numFmtId="3" fontId="23" fillId="0" borderId="2" xfId="0" applyNumberFormat="1" applyFont="1" applyBorder="1"/>
    <xf numFmtId="10" fontId="23" fillId="0" borderId="2" xfId="2" applyNumberFormat="1" applyFont="1" applyBorder="1"/>
    <xf numFmtId="0" fontId="7" fillId="0" borderId="0" xfId="0" applyFont="1"/>
    <xf numFmtId="0" fontId="6" fillId="4" borderId="2" xfId="0" applyFont="1" applyFill="1" applyBorder="1" applyAlignment="1">
      <alignment horizontal="right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170" fontId="0" fillId="0" borderId="0" xfId="4" applyNumberFormat="1" applyFont="1"/>
    <xf numFmtId="171" fontId="15" fillId="0" borderId="0" xfId="4" applyNumberFormat="1" applyFont="1"/>
    <xf numFmtId="164" fontId="14" fillId="0" borderId="0" xfId="4" applyNumberFormat="1" applyFont="1" applyBorder="1" applyAlignment="1">
      <alignment vertical="center"/>
    </xf>
    <xf numFmtId="164" fontId="9" fillId="0" borderId="0" xfId="4" applyNumberFormat="1" applyFont="1" applyFill="1" applyBorder="1" applyAlignment="1">
      <alignment horizontal="right"/>
    </xf>
    <xf numFmtId="164" fontId="15" fillId="0" borderId="0" xfId="4" applyNumberFormat="1" applyFont="1" applyAlignment="1">
      <alignment horizontal="right"/>
    </xf>
    <xf numFmtId="164" fontId="15" fillId="0" borderId="0" xfId="4" applyNumberFormat="1" applyFont="1"/>
    <xf numFmtId="10" fontId="8" fillId="0" borderId="4" xfId="2" applyNumberFormat="1" applyFont="1" applyFill="1" applyBorder="1" applyAlignment="1">
      <alignment horizontal="right"/>
    </xf>
    <xf numFmtId="0" fontId="21" fillId="2" borderId="2" xfId="0" applyFont="1" applyFill="1" applyBorder="1" applyAlignment="1">
      <alignment horizontal="center" vertical="center" wrapText="1"/>
    </xf>
    <xf numFmtId="164" fontId="8" fillId="0" borderId="2" xfId="2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4" fontId="0" fillId="0" borderId="0" xfId="1" applyFont="1"/>
    <xf numFmtId="172" fontId="0" fillId="0" borderId="0" xfId="2" applyNumberFormat="1" applyFont="1"/>
    <xf numFmtId="0" fontId="0" fillId="7" borderId="0" xfId="0" applyFill="1"/>
    <xf numFmtId="0" fontId="25" fillId="0" borderId="0" xfId="0" applyFont="1"/>
    <xf numFmtId="0" fontId="24" fillId="2" borderId="2" xfId="0" applyFont="1" applyFill="1" applyBorder="1" applyAlignment="1">
      <alignment horizontal="center" wrapText="1"/>
    </xf>
    <xf numFmtId="166" fontId="24" fillId="2" borderId="2" xfId="1" applyNumberFormat="1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center"/>
    </xf>
    <xf numFmtId="166" fontId="24" fillId="2" borderId="2" xfId="1" applyNumberFormat="1" applyFont="1" applyFill="1" applyBorder="1" applyAlignment="1">
      <alignment horizontal="center"/>
    </xf>
    <xf numFmtId="0" fontId="0" fillId="0" borderId="2" xfId="0" applyBorder="1"/>
    <xf numFmtId="0" fontId="24" fillId="0" borderId="2" xfId="0" applyFont="1" applyBorder="1"/>
    <xf numFmtId="170" fontId="15" fillId="0" borderId="0" xfId="0" applyNumberFormat="1" applyFont="1" applyAlignment="1">
      <alignment horizontal="right"/>
    </xf>
    <xf numFmtId="164" fontId="15" fillId="0" borderId="0" xfId="0" applyNumberFormat="1" applyFont="1" applyBorder="1"/>
    <xf numFmtId="43" fontId="0" fillId="0" borderId="0" xfId="4" applyFont="1"/>
    <xf numFmtId="168" fontId="24" fillId="0" borderId="0" xfId="2" applyNumberFormat="1" applyFont="1"/>
    <xf numFmtId="0" fontId="24" fillId="0" borderId="0" xfId="0" applyFont="1"/>
    <xf numFmtId="171" fontId="0" fillId="0" borderId="0" xfId="4" applyNumberFormat="1" applyFont="1"/>
    <xf numFmtId="10" fontId="15" fillId="0" borderId="0" xfId="2" applyNumberFormat="1" applyFont="1" applyAlignment="1">
      <alignment horizontal="right"/>
    </xf>
    <xf numFmtId="0" fontId="15" fillId="0" borderId="0" xfId="0" applyFont="1" applyBorder="1" applyAlignment="1">
      <alignment wrapText="1"/>
    </xf>
    <xf numFmtId="10" fontId="15" fillId="0" borderId="2" xfId="2" applyNumberFormat="1" applyFont="1" applyBorder="1"/>
    <xf numFmtId="173" fontId="9" fillId="0" borderId="4" xfId="0" applyNumberFormat="1" applyFont="1" applyBorder="1" applyAlignment="1">
      <alignment horizontal="right"/>
    </xf>
    <xf numFmtId="174" fontId="6" fillId="0" borderId="2" xfId="0" applyNumberFormat="1" applyFont="1" applyBorder="1"/>
    <xf numFmtId="0" fontId="7" fillId="0" borderId="2" xfId="0" applyFont="1" applyFill="1" applyBorder="1" applyAlignment="1">
      <alignment vertical="center" wrapText="1"/>
    </xf>
    <xf numFmtId="10" fontId="7" fillId="0" borderId="2" xfId="0" applyNumberFormat="1" applyFont="1" applyBorder="1"/>
    <xf numFmtId="10" fontId="6" fillId="0" borderId="2" xfId="0" applyNumberFormat="1" applyFont="1" applyBorder="1"/>
    <xf numFmtId="44" fontId="0" fillId="0" borderId="2" xfId="0" applyNumberFormat="1" applyBorder="1"/>
    <xf numFmtId="166" fontId="0" fillId="0" borderId="2" xfId="1" applyNumberFormat="1" applyFont="1" applyBorder="1"/>
    <xf numFmtId="10" fontId="15" fillId="0" borderId="2" xfId="0" applyNumberFormat="1" applyFont="1" applyBorder="1"/>
    <xf numFmtId="0" fontId="18" fillId="9" borderId="2" xfId="0" applyFont="1" applyFill="1" applyBorder="1" applyAlignment="1">
      <alignment wrapText="1"/>
    </xf>
    <xf numFmtId="164" fontId="19" fillId="9" borderId="2" xfId="0" applyNumberFormat="1" applyFont="1" applyFill="1" applyBorder="1" applyAlignment="1">
      <alignment horizontal="right" wrapText="1"/>
    </xf>
    <xf numFmtId="164" fontId="19" fillId="9" borderId="2" xfId="4" applyNumberFormat="1" applyFont="1" applyFill="1" applyBorder="1" applyAlignment="1">
      <alignment horizontal="right" wrapText="1"/>
    </xf>
    <xf numFmtId="10" fontId="14" fillId="9" borderId="2" xfId="2" applyNumberFormat="1" applyFont="1" applyFill="1" applyBorder="1"/>
    <xf numFmtId="0" fontId="15" fillId="0" borderId="0" xfId="0" applyFont="1" applyFill="1" applyBorder="1" applyAlignment="1">
      <alignment wrapText="1"/>
    </xf>
    <xf numFmtId="164" fontId="15" fillId="0" borderId="0" xfId="4" applyNumberFormat="1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ill="1"/>
    <xf numFmtId="173" fontId="5" fillId="10" borderId="4" xfId="0" applyNumberFormat="1" applyFont="1" applyFill="1" applyBorder="1" applyAlignment="1">
      <alignment horizontal="right"/>
    </xf>
    <xf numFmtId="10" fontId="20" fillId="10" borderId="4" xfId="2" applyNumberFormat="1" applyFont="1" applyFill="1" applyBorder="1" applyAlignment="1">
      <alignment horizontal="right"/>
    </xf>
    <xf numFmtId="10" fontId="0" fillId="0" borderId="2" xfId="2" applyNumberFormat="1" applyFont="1" applyBorder="1"/>
    <xf numFmtId="164" fontId="19" fillId="10" borderId="2" xfId="0" applyNumberFormat="1" applyFont="1" applyFill="1" applyBorder="1" applyAlignment="1">
      <alignment horizontal="right" wrapText="1"/>
    </xf>
    <xf numFmtId="10" fontId="20" fillId="10" borderId="4" xfId="3" applyNumberFormat="1" applyFont="1" applyFill="1" applyBorder="1" applyAlignment="1">
      <alignment horizontal="right"/>
    </xf>
    <xf numFmtId="0" fontId="0" fillId="0" borderId="2" xfId="0" applyBorder="1" applyAlignment="1">
      <alignment wrapText="1"/>
    </xf>
    <xf numFmtId="164" fontId="8" fillId="0" borderId="4" xfId="3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>
      <alignment horizontal="right"/>
    </xf>
    <xf numFmtId="0" fontId="0" fillId="10" borderId="2" xfId="0" applyFill="1" applyBorder="1"/>
    <xf numFmtId="166" fontId="0" fillId="10" borderId="2" xfId="1" applyNumberFormat="1" applyFont="1" applyFill="1" applyBorder="1"/>
    <xf numFmtId="165" fontId="5" fillId="10" borderId="2" xfId="0" applyNumberFormat="1" applyFont="1" applyFill="1" applyBorder="1" applyAlignment="1" applyProtection="1">
      <alignment horizontal="right" wrapText="1"/>
    </xf>
    <xf numFmtId="2" fontId="0" fillId="0" borderId="2" xfId="0" applyNumberFormat="1" applyBorder="1"/>
    <xf numFmtId="172" fontId="15" fillId="0" borderId="0" xfId="2" applyNumberFormat="1" applyFont="1" applyAlignment="1">
      <alignment horizontal="right"/>
    </xf>
    <xf numFmtId="166" fontId="0" fillId="0" borderId="2" xfId="0" applyNumberFormat="1" applyBorder="1"/>
    <xf numFmtId="2" fontId="0" fillId="0" borderId="2" xfId="2" applyNumberFormat="1" applyFont="1" applyBorder="1"/>
    <xf numFmtId="168" fontId="8" fillId="0" borderId="0" xfId="2" applyNumberFormat="1" applyFont="1" applyFill="1" applyBorder="1"/>
    <xf numFmtId="0" fontId="6" fillId="0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wrapText="1"/>
    </xf>
    <xf numFmtId="165" fontId="4" fillId="3" borderId="4" xfId="0" applyNumberFormat="1" applyFont="1" applyFill="1" applyBorder="1" applyAlignment="1" applyProtection="1">
      <alignment horizontal="right" wrapText="1"/>
    </xf>
    <xf numFmtId="0" fontId="0" fillId="0" borderId="4" xfId="0" applyBorder="1"/>
    <xf numFmtId="0" fontId="24" fillId="0" borderId="6" xfId="0" applyFont="1" applyBorder="1" applyAlignment="1">
      <alignment wrapText="1"/>
    </xf>
    <xf numFmtId="0" fontId="24" fillId="0" borderId="6" xfId="0" applyFont="1" applyFill="1" applyBorder="1" applyAlignment="1">
      <alignment wrapText="1"/>
    </xf>
    <xf numFmtId="172" fontId="24" fillId="8" borderId="3" xfId="2" applyNumberFormat="1" applyFont="1" applyFill="1" applyBorder="1"/>
    <xf numFmtId="10" fontId="24" fillId="8" borderId="3" xfId="2" applyNumberFormat="1" applyFont="1" applyFill="1" applyBorder="1"/>
    <xf numFmtId="10" fontId="0" fillId="7" borderId="3" xfId="2" applyNumberFormat="1" applyFont="1" applyFill="1" applyBorder="1"/>
    <xf numFmtId="172" fontId="0" fillId="6" borderId="0" xfId="2" applyNumberFormat="1" applyFont="1" applyFill="1" applyBorder="1"/>
    <xf numFmtId="0" fontId="0" fillId="6" borderId="0" xfId="0" applyFill="1" applyBorder="1"/>
    <xf numFmtId="0" fontId="0" fillId="0" borderId="2" xfId="0" applyFill="1" applyBorder="1"/>
    <xf numFmtId="172" fontId="0" fillId="0" borderId="2" xfId="2" applyNumberFormat="1" applyFont="1" applyFill="1" applyBorder="1"/>
    <xf numFmtId="169" fontId="15" fillId="0" borderId="0" xfId="0" applyNumberFormat="1" applyFont="1" applyBorder="1"/>
    <xf numFmtId="0" fontId="7" fillId="11" borderId="2" xfId="0" applyFont="1" applyFill="1" applyBorder="1" applyAlignment="1">
      <alignment vertical="center" wrapText="1"/>
    </xf>
    <xf numFmtId="10" fontId="24" fillId="0" borderId="2" xfId="2" applyNumberFormat="1" applyFont="1" applyBorder="1"/>
    <xf numFmtId="2" fontId="24" fillId="0" borderId="2" xfId="2" applyNumberFormat="1" applyFont="1" applyBorder="1"/>
    <xf numFmtId="2" fontId="24" fillId="0" borderId="2" xfId="0" applyNumberFormat="1" applyFont="1" applyBorder="1"/>
    <xf numFmtId="0" fontId="26" fillId="0" borderId="0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Percent" xfId="2" builtinId="5"/>
    <cellStyle name="Percent 3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8\RY%202018%20Estimated%20Aggregate%20Revenue%20at%20Risk%20Scaling%20Workbook%208.17.1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Y21%20Revenue%20as%20of%205.11.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PAU/CY2019%20PAU/Tables/PAU_Savings_Performance_RY21_Dec2019_05152020_FINALrobertrecod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PAU/CY2019%20PAU/Tables/PAU_Savings_Performance_RY21_Dec2019_05152020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PAU/CY2019%20PAU/Tables/Analysis/PAU%20Rev%20Results%20CY19%20created%202020-04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PAU/CY2020%20PAU/Tables/tbl_PAU_RY22_V36_CY19-01_to_CY19-12_created_2020_04_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2021/PAU%20Modeling/Population%20and%20PQI%20by%20Hospital%20Age%20and%20Gen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Quality Program Totals"/>
      <sheetName val="b.Consolidated"/>
      <sheetName val="Source Revenue"/>
      <sheetName val="Source Medicaid"/>
      <sheetName val="CMS VBP"/>
      <sheetName val="CMS Readmissions"/>
      <sheetName val="CMS HAC"/>
      <sheetName val="Source MHAC"/>
      <sheetName val="1.MHAC Scaling"/>
      <sheetName val="2.MHAC Modeling Results"/>
      <sheetName val="Source Readmission"/>
      <sheetName val="3.Readmission Scaling"/>
      <sheetName val="4.RRIP Modeling Results"/>
      <sheetName val="6.QBR Modeling Results"/>
      <sheetName val="RY17 QBR"/>
      <sheetName val="Source  PAU%"/>
      <sheetName val="7a.Savings"/>
      <sheetName val="7. PAU Savings to Use"/>
      <sheetName val="7. PAU Savings Compare Methods"/>
      <sheetName val="SourceCMMI CY13 - CY15 MayRPT"/>
    </sheetNames>
    <sheetDataSet>
      <sheetData sheetId="0"/>
      <sheetData sheetId="1"/>
      <sheetData sheetId="2"/>
      <sheetData sheetId="3">
        <row r="52">
          <cell r="C52">
            <v>15753659372.135414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2">
          <cell r="D52">
            <v>0.32197272727272719</v>
          </cell>
        </row>
        <row r="57">
          <cell r="B57">
            <v>0.10979999999999999</v>
          </cell>
          <cell r="C57">
            <v>-0.02</v>
          </cell>
        </row>
        <row r="58">
          <cell r="B58">
            <v>0.60029999999999994</v>
          </cell>
          <cell r="C58">
            <v>0.01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>
            <v>210001</v>
          </cell>
          <cell r="B5" t="str">
            <v>Meritus Medical Center</v>
          </cell>
          <cell r="C5">
            <v>396979712.79319161</v>
          </cell>
          <cell r="D5">
            <v>40468875.550524764</v>
          </cell>
          <cell r="E5">
            <v>437448588.34371638</v>
          </cell>
        </row>
        <row r="6">
          <cell r="A6">
            <v>210002</v>
          </cell>
          <cell r="B6" t="str">
            <v>University of Maryland Medical Center</v>
          </cell>
          <cell r="C6">
            <v>1661109530.9329116</v>
          </cell>
          <cell r="D6">
            <v>71008849.261431247</v>
          </cell>
          <cell r="E6">
            <v>1732118380.1943429</v>
          </cell>
        </row>
        <row r="7">
          <cell r="A7">
            <v>210003</v>
          </cell>
          <cell r="B7" t="str">
            <v>Prince Georges Hospital Center</v>
          </cell>
          <cell r="C7">
            <v>352694233.83989376</v>
          </cell>
          <cell r="D7">
            <v>8515365.4437556509</v>
          </cell>
          <cell r="E7">
            <v>361209599.28364938</v>
          </cell>
        </row>
        <row r="8">
          <cell r="A8">
            <v>210004</v>
          </cell>
          <cell r="B8" t="str">
            <v>Holy Cross Hospital</v>
          </cell>
          <cell r="C8">
            <v>531916230.52446681</v>
          </cell>
          <cell r="D8">
            <v>25144864.385807686</v>
          </cell>
          <cell r="E8">
            <v>557061094.91027451</v>
          </cell>
        </row>
        <row r="9">
          <cell r="A9">
            <v>210005</v>
          </cell>
          <cell r="B9" t="str">
            <v>Frederick Health Hospital</v>
          </cell>
          <cell r="C9">
            <v>375189712.56920636</v>
          </cell>
          <cell r="D9">
            <v>15502351.634720648</v>
          </cell>
          <cell r="E9">
            <v>390692064.20392698</v>
          </cell>
        </row>
        <row r="10">
          <cell r="A10">
            <v>210006</v>
          </cell>
          <cell r="B10" t="str">
            <v>Harford Memorial Hospital</v>
          </cell>
          <cell r="C10">
            <v>110664933.89728206</v>
          </cell>
          <cell r="D10">
            <v>3929143.3900165344</v>
          </cell>
          <cell r="E10">
            <v>114594077.2872986</v>
          </cell>
        </row>
        <row r="11">
          <cell r="A11">
            <v>210008</v>
          </cell>
          <cell r="B11" t="str">
            <v>Mercy Medical Center</v>
          </cell>
          <cell r="C11">
            <v>588582448.77491951</v>
          </cell>
          <cell r="D11">
            <v>39004861.873213887</v>
          </cell>
          <cell r="E11">
            <v>627587310.6481334</v>
          </cell>
        </row>
        <row r="12">
          <cell r="A12">
            <v>210009</v>
          </cell>
          <cell r="B12" t="str">
            <v>Johns Hopkins Hospital</v>
          </cell>
          <cell r="C12">
            <v>2632842394.9767604</v>
          </cell>
          <cell r="D12">
            <v>115900612.93861395</v>
          </cell>
          <cell r="E12">
            <v>2748743007.9153743</v>
          </cell>
        </row>
        <row r="13">
          <cell r="A13">
            <v>210010</v>
          </cell>
          <cell r="B13" t="str">
            <v>University of Maryland Shore Medical Center at Dorchester</v>
          </cell>
          <cell r="C13">
            <v>46684435.864955373</v>
          </cell>
          <cell r="D13">
            <v>1995536.6414595211</v>
          </cell>
          <cell r="E13">
            <v>48679972.506414898</v>
          </cell>
        </row>
        <row r="14">
          <cell r="A14">
            <v>210011</v>
          </cell>
          <cell r="B14" t="str">
            <v>St. Agnes Hospital</v>
          </cell>
          <cell r="C14">
            <v>446503412.21112752</v>
          </cell>
          <cell r="D14">
            <v>18516622.554822668</v>
          </cell>
          <cell r="E14">
            <v>465020034.7659502</v>
          </cell>
        </row>
        <row r="15">
          <cell r="A15">
            <v>210012</v>
          </cell>
          <cell r="B15" t="str">
            <v>Sinai Hospital</v>
          </cell>
          <cell r="C15">
            <v>875312936.17802691</v>
          </cell>
          <cell r="D15">
            <v>25073753.852242336</v>
          </cell>
          <cell r="E15">
            <v>900386690.03026927</v>
          </cell>
        </row>
        <row r="16">
          <cell r="A16">
            <v>210013</v>
          </cell>
          <cell r="B16" t="str">
            <v>Grace Medical Center</v>
          </cell>
          <cell r="C16">
            <v>46341876.054503791</v>
          </cell>
          <cell r="D16">
            <v>1735517.9985955791</v>
          </cell>
          <cell r="E16">
            <v>48077394.053099371</v>
          </cell>
        </row>
        <row r="17">
          <cell r="A17">
            <v>210015</v>
          </cell>
          <cell r="B17" t="str">
            <v>MedStar Franklin Square Hospital Center</v>
          </cell>
          <cell r="C17">
            <v>583976138.38305783</v>
          </cell>
          <cell r="D17">
            <v>20129601.571845759</v>
          </cell>
          <cell r="E17">
            <v>604105739.9549036</v>
          </cell>
        </row>
        <row r="18">
          <cell r="A18">
            <v>210016</v>
          </cell>
          <cell r="B18" t="str">
            <v>Adventist White Oak</v>
          </cell>
          <cell r="C18">
            <v>310511567.84132731</v>
          </cell>
          <cell r="D18">
            <v>13685617.815396428</v>
          </cell>
          <cell r="E18">
            <v>324197185.65672374</v>
          </cell>
        </row>
        <row r="19">
          <cell r="A19">
            <v>210017</v>
          </cell>
          <cell r="B19" t="str">
            <v>Garrett County Memorial Hospital</v>
          </cell>
          <cell r="C19">
            <v>65205955.504200757</v>
          </cell>
          <cell r="D19">
            <v>5109973.6869191118</v>
          </cell>
          <cell r="E19">
            <v>70315929.191119865</v>
          </cell>
        </row>
        <row r="20">
          <cell r="A20">
            <v>210018</v>
          </cell>
          <cell r="B20" t="str">
            <v>MedStar Montgomery Medical Center</v>
          </cell>
          <cell r="C20">
            <v>183902261.90732968</v>
          </cell>
          <cell r="D20">
            <v>5355939.0341955908</v>
          </cell>
          <cell r="E20">
            <v>189258200.94152528</v>
          </cell>
        </row>
        <row r="21">
          <cell r="A21">
            <v>210019</v>
          </cell>
          <cell r="B21" t="str">
            <v>Peninsula Regional Medical Center &amp; McCready Health Pavillion</v>
          </cell>
          <cell r="C21">
            <v>492139579.70773017</v>
          </cell>
          <cell r="D21">
            <v>22347796.498595674</v>
          </cell>
          <cell r="E21">
            <v>508596650.19808817</v>
          </cell>
        </row>
        <row r="22">
          <cell r="A22">
            <v>210022</v>
          </cell>
          <cell r="B22" t="str">
            <v>Suburban Hospital</v>
          </cell>
          <cell r="C22">
            <v>362080106.95333821</v>
          </cell>
          <cell r="D22">
            <v>12436330.812192824</v>
          </cell>
          <cell r="E22">
            <v>374516437.765531</v>
          </cell>
        </row>
        <row r="23">
          <cell r="A23">
            <v>210023</v>
          </cell>
          <cell r="B23" t="str">
            <v>Anne Arundel Medical Center</v>
          </cell>
          <cell r="C23">
            <v>690707910.1492455</v>
          </cell>
          <cell r="D23">
            <v>37385953.481535181</v>
          </cell>
          <cell r="E23">
            <v>728093863.6307807</v>
          </cell>
        </row>
        <row r="24">
          <cell r="A24">
            <v>210024</v>
          </cell>
          <cell r="B24" t="str">
            <v>MedStar Union Memorial Hospital</v>
          </cell>
          <cell r="C24">
            <v>438238124.19537467</v>
          </cell>
          <cell r="D24">
            <v>15049241.117512316</v>
          </cell>
          <cell r="E24">
            <v>453287365.31288695</v>
          </cell>
        </row>
        <row r="25">
          <cell r="A25">
            <v>210027</v>
          </cell>
          <cell r="B25" t="str">
            <v>Western Maryland Regional Medical Center</v>
          </cell>
          <cell r="C25">
            <v>347732938.48592621</v>
          </cell>
          <cell r="D25">
            <v>11049461.83918995</v>
          </cell>
          <cell r="E25">
            <v>358782400.32511616</v>
          </cell>
        </row>
        <row r="26">
          <cell r="A26">
            <v>210028</v>
          </cell>
          <cell r="B26" t="str">
            <v>MedStar St. Mary's Hospital</v>
          </cell>
          <cell r="C26">
            <v>197624284.488893</v>
          </cell>
          <cell r="D26">
            <v>8392507.7249896228</v>
          </cell>
          <cell r="E26">
            <v>206016792.21388263</v>
          </cell>
        </row>
        <row r="27">
          <cell r="A27">
            <v>210029</v>
          </cell>
          <cell r="B27" t="str">
            <v>Johns Hopkins Bayview Medical Center</v>
          </cell>
          <cell r="C27">
            <v>726751755.03407121</v>
          </cell>
          <cell r="D27">
            <v>26007614.035721984</v>
          </cell>
          <cell r="E27">
            <v>752759369.06979322</v>
          </cell>
        </row>
        <row r="28">
          <cell r="A28">
            <v>210030</v>
          </cell>
          <cell r="B28" t="str">
            <v>University of Maryland Shore Medical Center at Chestertown</v>
          </cell>
          <cell r="C28">
            <v>54158102.794749722</v>
          </cell>
          <cell r="D28">
            <v>1600977.3072457518</v>
          </cell>
          <cell r="E28">
            <v>55759080.101995476</v>
          </cell>
        </row>
        <row r="29">
          <cell r="A29">
            <v>210032</v>
          </cell>
          <cell r="B29" t="str">
            <v>Union Hospital of Cecil County</v>
          </cell>
          <cell r="C29">
            <v>172925690.97648051</v>
          </cell>
          <cell r="D29">
            <v>7729277.4382865904</v>
          </cell>
          <cell r="E29">
            <v>180654968.41476712</v>
          </cell>
        </row>
        <row r="30">
          <cell r="A30">
            <v>210033</v>
          </cell>
          <cell r="B30" t="str">
            <v>Carroll Hospital Center</v>
          </cell>
          <cell r="C30">
            <v>242971535.41675964</v>
          </cell>
          <cell r="D30">
            <v>8942807.0068191681</v>
          </cell>
          <cell r="E30">
            <v>251914342.4235788</v>
          </cell>
        </row>
        <row r="31">
          <cell r="A31">
            <v>210034</v>
          </cell>
          <cell r="B31" t="str">
            <v>MedStar Harbor Hospital Center</v>
          </cell>
          <cell r="C31">
            <v>195813676.92123276</v>
          </cell>
          <cell r="D31">
            <v>3538722.7263494362</v>
          </cell>
          <cell r="E31">
            <v>199352399.6475822</v>
          </cell>
        </row>
        <row r="32">
          <cell r="A32">
            <v>210035</v>
          </cell>
          <cell r="B32" t="str">
            <v>University of Maryland Charles Regional Medical Center</v>
          </cell>
          <cell r="C32">
            <v>163911506.50979006</v>
          </cell>
          <cell r="D32">
            <v>4892484.1784261735</v>
          </cell>
          <cell r="E32">
            <v>168803990.68821624</v>
          </cell>
        </row>
        <row r="33">
          <cell r="A33">
            <v>210037</v>
          </cell>
          <cell r="B33" t="str">
            <v>University of Maryland Shore Medical Center at Easton</v>
          </cell>
          <cell r="C33">
            <v>235623551.73539445</v>
          </cell>
          <cell r="D33">
            <v>9856279.3688823115</v>
          </cell>
          <cell r="E33">
            <v>245479831.10427675</v>
          </cell>
        </row>
        <row r="34">
          <cell r="A34">
            <v>210038</v>
          </cell>
          <cell r="B34" t="str">
            <v>University of Maryland Medical Center Midtown Campus</v>
          </cell>
          <cell r="C34">
            <v>229865422.52370465</v>
          </cell>
          <cell r="D34">
            <v>8177115.4957061708</v>
          </cell>
          <cell r="E34">
            <v>238042538.01941082</v>
          </cell>
        </row>
        <row r="35">
          <cell r="A35">
            <v>210039</v>
          </cell>
          <cell r="B35" t="str">
            <v>Calvert Memorial Hospital</v>
          </cell>
          <cell r="C35">
            <v>160708745.1251542</v>
          </cell>
          <cell r="D35">
            <v>4948474.5770980548</v>
          </cell>
          <cell r="E35">
            <v>165657219.70225224</v>
          </cell>
        </row>
        <row r="36">
          <cell r="A36">
            <v>210040</v>
          </cell>
          <cell r="B36" t="str">
            <v>Northwest Hospital Center</v>
          </cell>
          <cell r="C36">
            <v>278622872.76149601</v>
          </cell>
          <cell r="D36">
            <v>10624834.553772891</v>
          </cell>
          <cell r="E36">
            <v>289247707.31526887</v>
          </cell>
        </row>
        <row r="37">
          <cell r="A37">
            <v>210043</v>
          </cell>
          <cell r="B37" t="str">
            <v>University of Maryland Baltimore Washington Medical Center</v>
          </cell>
          <cell r="C37">
            <v>468969597.16976738</v>
          </cell>
          <cell r="D37">
            <v>18521570.162937019</v>
          </cell>
          <cell r="E37">
            <v>487491167.33270442</v>
          </cell>
        </row>
        <row r="38">
          <cell r="A38">
            <v>210044</v>
          </cell>
          <cell r="B38" t="str">
            <v>Greater Baltimore Medical Center</v>
          </cell>
          <cell r="C38">
            <v>501244787.0827924</v>
          </cell>
          <cell r="D38">
            <v>29698826.491316542</v>
          </cell>
          <cell r="E38">
            <v>530943613.57410896</v>
          </cell>
        </row>
        <row r="39">
          <cell r="A39">
            <v>210045</v>
          </cell>
          <cell r="B39" t="str">
            <v>McCready Health Pavillion</v>
          </cell>
          <cell r="C39">
            <v>0</v>
          </cell>
          <cell r="D39">
            <v>0</v>
          </cell>
          <cell r="E39">
            <v>5890726.0082377195</v>
          </cell>
        </row>
        <row r="40">
          <cell r="A40">
            <v>210048</v>
          </cell>
          <cell r="B40" t="str">
            <v>Howard County General Hospital</v>
          </cell>
          <cell r="C40">
            <v>317328094.88947791</v>
          </cell>
          <cell r="D40">
            <v>11138078.597852342</v>
          </cell>
          <cell r="E40">
            <v>328466173.48733026</v>
          </cell>
        </row>
        <row r="41">
          <cell r="A41">
            <v>210049</v>
          </cell>
          <cell r="B41" t="str">
            <v>Upper Chesapeake Medical Center</v>
          </cell>
          <cell r="C41">
            <v>337143135.90880835</v>
          </cell>
          <cell r="D41">
            <v>10842452.936808441</v>
          </cell>
          <cell r="E41">
            <v>347985588.84561682</v>
          </cell>
        </row>
        <row r="42">
          <cell r="A42">
            <v>210051</v>
          </cell>
          <cell r="B42" t="str">
            <v>Doctors Community Hospital</v>
          </cell>
          <cell r="C42">
            <v>272557221.1961633</v>
          </cell>
          <cell r="D42">
            <v>12044707.606253624</v>
          </cell>
          <cell r="E42">
            <v>284601928.80241692</v>
          </cell>
        </row>
        <row r="43">
          <cell r="A43">
            <v>210055</v>
          </cell>
          <cell r="B43" t="str">
            <v>University of Maryland Laurel Medical Center</v>
          </cell>
          <cell r="C43">
            <v>34009727.213613033</v>
          </cell>
          <cell r="D43">
            <v>974592.93213275122</v>
          </cell>
          <cell r="E43">
            <v>34984320.145745784</v>
          </cell>
        </row>
        <row r="44">
          <cell r="A44">
            <v>210056</v>
          </cell>
          <cell r="B44" t="str">
            <v>MedStar Good Samaritan Hospital</v>
          </cell>
          <cell r="C44">
            <v>279030460.71680474</v>
          </cell>
          <cell r="D44">
            <v>7822689.7654153705</v>
          </cell>
          <cell r="E44">
            <v>286853150.48222011</v>
          </cell>
        </row>
        <row r="45">
          <cell r="A45">
            <v>210057</v>
          </cell>
          <cell r="B45" t="str">
            <v>Shady Grove Adventist Hospital</v>
          </cell>
          <cell r="C45">
            <v>477081179.77056146</v>
          </cell>
          <cell r="D45">
            <v>16027783.055086872</v>
          </cell>
          <cell r="E45">
            <v>493108962.82564831</v>
          </cell>
        </row>
        <row r="46">
          <cell r="A46">
            <v>210058</v>
          </cell>
          <cell r="B46" t="str">
            <v>University of Maryland Rehabilitation &amp; Orthopaedic Institute</v>
          </cell>
          <cell r="C46">
            <v>130680697.96575283</v>
          </cell>
          <cell r="D46">
            <v>2719647.5471175751</v>
          </cell>
          <cell r="E46">
            <v>133400345.5128704</v>
          </cell>
        </row>
        <row r="47">
          <cell r="A47">
            <v>210060</v>
          </cell>
          <cell r="B47" t="str">
            <v>Fort Washington Medical Center</v>
          </cell>
          <cell r="C47">
            <v>53507790.388608485</v>
          </cell>
          <cell r="D47">
            <v>1912037.3859266939</v>
          </cell>
          <cell r="E47">
            <v>55419827.774535179</v>
          </cell>
        </row>
        <row r="48">
          <cell r="A48">
            <v>210061</v>
          </cell>
          <cell r="B48" t="str">
            <v>Atlantic General Hospital</v>
          </cell>
          <cell r="C48">
            <v>116195468.69366743</v>
          </cell>
          <cell r="D48">
            <v>6013644.3278117385</v>
          </cell>
          <cell r="E48">
            <v>122209113.02147916</v>
          </cell>
        </row>
        <row r="49">
          <cell r="A49">
            <v>210062</v>
          </cell>
          <cell r="B49" t="str">
            <v>MedStar Southern Maryland Hospital Center</v>
          </cell>
          <cell r="C49">
            <v>288214724.30399251</v>
          </cell>
          <cell r="D49">
            <v>10594631.751717389</v>
          </cell>
          <cell r="E49">
            <v>298809356.0557099</v>
          </cell>
        </row>
        <row r="50">
          <cell r="A50">
            <v>210063</v>
          </cell>
          <cell r="B50" t="str">
            <v>University of Maryland St. Joseph Medical Center</v>
          </cell>
          <cell r="C50">
            <v>401396003.79041696</v>
          </cell>
          <cell r="D50">
            <v>16109533.299182052</v>
          </cell>
          <cell r="E50">
            <v>417505537.08959901</v>
          </cell>
        </row>
        <row r="51">
          <cell r="A51">
            <v>210087</v>
          </cell>
          <cell r="B51" t="str">
            <v>Germantown Emergency Center</v>
          </cell>
          <cell r="C51">
            <v>15373416.020784937</v>
          </cell>
          <cell r="D51">
            <v>5575.6555775183479</v>
          </cell>
          <cell r="E51">
            <v>15378991.676362455</v>
          </cell>
        </row>
        <row r="52">
          <cell r="A52">
            <v>210088</v>
          </cell>
          <cell r="B52" t="str">
            <v>University of Maryland Queen Anne's Freestanding Emergency Center</v>
          </cell>
          <cell r="C52">
            <v>8092279.8515915582</v>
          </cell>
          <cell r="D52">
            <v>11331.55211376345</v>
          </cell>
          <cell r="E52">
            <v>8103611.4037053213</v>
          </cell>
        </row>
        <row r="53">
          <cell r="A53">
            <v>333</v>
          </cell>
          <cell r="B53" t="str">
            <v>Bowie Emergency Center</v>
          </cell>
          <cell r="C53">
            <v>22356688.348780435</v>
          </cell>
          <cell r="D53">
            <v>34833.422540769599</v>
          </cell>
          <cell r="E53">
            <v>22391521.771321204</v>
          </cell>
        </row>
        <row r="54">
          <cell r="A54">
            <v>210064</v>
          </cell>
          <cell r="B54" t="str">
            <v>Levindale</v>
          </cell>
          <cell r="C54">
            <v>64461278.381390169</v>
          </cell>
          <cell r="D54">
            <v>2221032.7961385008</v>
          </cell>
          <cell r="E54">
            <v>66682311.177528672</v>
          </cell>
        </row>
        <row r="55">
          <cell r="A55">
            <v>8992</v>
          </cell>
          <cell r="B55" t="str">
            <v>University of Maryland - MIEMSS</v>
          </cell>
          <cell r="C55">
            <v>236546016.57657894</v>
          </cell>
          <cell r="D55">
            <v>7097963.787579421</v>
          </cell>
          <cell r="E55">
            <v>243643980.36415836</v>
          </cell>
        </row>
        <row r="56">
          <cell r="A56">
            <v>210065</v>
          </cell>
          <cell r="B56" t="str">
            <v>Holy Cross Hospital - Germantown</v>
          </cell>
          <cell r="C56">
            <v>121832129.51616058</v>
          </cell>
          <cell r="D56">
            <v>5733497.7796629965</v>
          </cell>
          <cell r="E56">
            <v>127565627.29582357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Data Dictionary"/>
      <sheetName val="3.Summary"/>
      <sheetName val="4. PAU Readmissions Performance"/>
      <sheetName val="5. PQI Avoid Admits Performance"/>
      <sheetName val="6. PDI Avoid Admits Perform"/>
    </sheetNames>
    <sheetDataSet>
      <sheetData sheetId="0"/>
      <sheetData sheetId="1"/>
      <sheetData sheetId="2"/>
      <sheetData sheetId="3">
        <row r="1">
          <cell r="A1" t="str">
            <v>RY2021 CYTD2019 PAU  Readmissions Performance</v>
          </cell>
        </row>
        <row r="2">
          <cell r="A2" t="str">
            <v xml:space="preserve">Date produced: </v>
          </cell>
          <cell r="B2">
            <v>43966</v>
          </cell>
        </row>
        <row r="3">
          <cell r="A3" t="str">
            <v>Data through:</v>
          </cell>
          <cell r="B3">
            <v>43861</v>
          </cell>
          <cell r="C3" t="str">
            <v>To capture sending readmits for Dec 2019</v>
          </cell>
        </row>
        <row r="4">
          <cell r="A4" t="str">
            <v>Visits through:</v>
          </cell>
          <cell r="B4">
            <v>43830</v>
          </cell>
        </row>
        <row r="6">
          <cell r="A6" t="str">
            <v>REPORT IS LIMITED TO 30 DAY READMITS THAT ARE NOT PQIS OR PDIS</v>
          </cell>
        </row>
        <row r="7">
          <cell r="A7" t="str">
            <v>Hospital ID</v>
          </cell>
          <cell r="B7" t="str">
            <v>Hospital Name</v>
          </cell>
          <cell r="C7" t="str">
            <v>Total CYTD2019 experienced revenue (actual)</v>
          </cell>
          <cell r="D7" t="str">
            <v>Non-PQI/PDI 30 day readmissions (sending)</v>
          </cell>
          <cell r="E7" t="str">
            <v>Intrahospital Non-PQI/PDI  30-day  readmissions</v>
          </cell>
          <cell r="F7" t="str">
            <v>Non-PQI/PDI Total Charge of  Intrahospital 30 readmissions*</v>
          </cell>
          <cell r="G7" t="str">
            <v>Average Charge of Non-PQI/PDI Intrahospital Readmission YTD*</v>
          </cell>
          <cell r="H7" t="str">
            <v>Estimated non-PQI/PDI RYTD2021 Readmission Revenue</v>
          </cell>
          <cell r="I7" t="str">
            <v>Estimated non-PQI/PDI RYTD2021 Readmission Performance %</v>
          </cell>
        </row>
        <row r="8">
          <cell r="A8" t="str">
            <v>A</v>
          </cell>
          <cell r="B8" t="str">
            <v>B</v>
          </cell>
          <cell r="C8" t="str">
            <v>C</v>
          </cell>
          <cell r="D8" t="str">
            <v>D</v>
          </cell>
          <cell r="E8" t="str">
            <v>E</v>
          </cell>
          <cell r="F8" t="str">
            <v>F</v>
          </cell>
          <cell r="G8" t="str">
            <v>G=F/E</v>
          </cell>
          <cell r="H8" t="str">
            <v>H=D*G</v>
          </cell>
          <cell r="I8" t="str">
            <v>I=H/C</v>
          </cell>
        </row>
        <row r="9">
          <cell r="A9">
            <v>210001</v>
          </cell>
          <cell r="B9" t="str">
            <v>Meritus</v>
          </cell>
          <cell r="C9">
            <v>367775288.56</v>
          </cell>
          <cell r="D9">
            <v>1434</v>
          </cell>
          <cell r="E9">
            <v>1358</v>
          </cell>
          <cell r="F9">
            <v>18837337.649999965</v>
          </cell>
          <cell r="G9">
            <v>13871.382658321034</v>
          </cell>
          <cell r="H9">
            <v>19891562.732032362</v>
          </cell>
          <cell r="I9">
            <v>5.4086186186996059E-2</v>
          </cell>
        </row>
        <row r="10">
          <cell r="A10">
            <v>210002</v>
          </cell>
          <cell r="B10" t="str">
            <v>UMMC</v>
          </cell>
          <cell r="C10">
            <v>1843355825.24</v>
          </cell>
          <cell r="D10">
            <v>3408</v>
          </cell>
          <cell r="E10">
            <v>1718</v>
          </cell>
          <cell r="F10">
            <v>52336214.850000001</v>
          </cell>
          <cell r="G10">
            <v>30463.454511059372</v>
          </cell>
          <cell r="H10">
            <v>103819452.97369035</v>
          </cell>
          <cell r="I10">
            <v>5.6320896677760697E-2</v>
          </cell>
        </row>
        <row r="11">
          <cell r="A11">
            <v>210003</v>
          </cell>
          <cell r="B11" t="str">
            <v>UM-PGHC</v>
          </cell>
          <cell r="C11">
            <v>337757724.79000002</v>
          </cell>
          <cell r="D11">
            <v>1139</v>
          </cell>
          <cell r="E11">
            <v>577</v>
          </cell>
          <cell r="F11">
            <v>12496894.600000003</v>
          </cell>
          <cell r="G11">
            <v>21658.396187175051</v>
          </cell>
          <cell r="H11">
            <v>24668913.257192384</v>
          </cell>
          <cell r="I11">
            <v>7.3037302914478769E-2</v>
          </cell>
        </row>
        <row r="12">
          <cell r="A12">
            <v>210004</v>
          </cell>
          <cell r="B12" t="str">
            <v>Holy Cross</v>
          </cell>
          <cell r="C12">
            <v>522908718.86000001</v>
          </cell>
          <cell r="D12">
            <v>2137</v>
          </cell>
          <cell r="E12">
            <v>1333</v>
          </cell>
          <cell r="F12">
            <v>20808211.039999958</v>
          </cell>
          <cell r="G12">
            <v>15610.060795198768</v>
          </cell>
          <cell r="H12">
            <v>33358699.919339765</v>
          </cell>
          <cell r="I12">
            <v>6.3794499338365396E-2</v>
          </cell>
        </row>
        <row r="13">
          <cell r="A13">
            <v>210005</v>
          </cell>
          <cell r="B13" t="str">
            <v>Frederick</v>
          </cell>
          <cell r="C13">
            <v>365156567.12</v>
          </cell>
          <cell r="D13">
            <v>1497</v>
          </cell>
          <cell r="E13">
            <v>1341</v>
          </cell>
          <cell r="F13">
            <v>19589971.290000025</v>
          </cell>
          <cell r="G13">
            <v>14608.479709172278</v>
          </cell>
          <cell r="H13">
            <v>21868894.124630898</v>
          </cell>
          <cell r="I13">
            <v>5.9889088938236752E-2</v>
          </cell>
        </row>
        <row r="14">
          <cell r="A14">
            <v>210006</v>
          </cell>
          <cell r="B14" t="str">
            <v>UM-Harford</v>
          </cell>
          <cell r="C14">
            <v>109604385.56</v>
          </cell>
          <cell r="D14">
            <v>640</v>
          </cell>
          <cell r="E14">
            <v>403</v>
          </cell>
          <cell r="F14">
            <v>5602660.0199999986</v>
          </cell>
          <cell r="G14">
            <v>13902.382183622825</v>
          </cell>
          <cell r="H14">
            <v>8897524.597518608</v>
          </cell>
          <cell r="I14">
            <v>8.1178545475699915E-2</v>
          </cell>
        </row>
        <row r="15">
          <cell r="A15">
            <v>210008</v>
          </cell>
          <cell r="B15" t="str">
            <v>Mercy</v>
          </cell>
          <cell r="C15">
            <v>572969550.13</v>
          </cell>
          <cell r="D15">
            <v>1181</v>
          </cell>
          <cell r="E15">
            <v>676</v>
          </cell>
          <cell r="F15">
            <v>10035169.02</v>
          </cell>
          <cell r="G15">
            <v>14844.924585798815</v>
          </cell>
          <cell r="H15">
            <v>17531855.935828403</v>
          </cell>
          <cell r="I15">
            <v>3.0598233242675171E-2</v>
          </cell>
        </row>
        <row r="16">
          <cell r="A16">
            <v>210009</v>
          </cell>
          <cell r="B16" t="str">
            <v>Johns Hopkins</v>
          </cell>
          <cell r="C16">
            <v>2553173185.9899998</v>
          </cell>
          <cell r="D16">
            <v>5437</v>
          </cell>
          <cell r="E16">
            <v>3668</v>
          </cell>
          <cell r="F16">
            <v>99942299.549999878</v>
          </cell>
          <cell r="G16">
            <v>27247.082756270414</v>
          </cell>
          <cell r="H16">
            <v>148142388.94584224</v>
          </cell>
          <cell r="I16">
            <v>5.802285162586792E-2</v>
          </cell>
        </row>
        <row r="17">
          <cell r="A17">
            <v>210010</v>
          </cell>
          <cell r="B17" t="str">
            <v>UM-Dorchester</v>
          </cell>
          <cell r="C17">
            <v>42528867.630000003</v>
          </cell>
          <cell r="D17">
            <v>154</v>
          </cell>
          <cell r="E17">
            <v>100</v>
          </cell>
          <cell r="F17">
            <v>1991597.7900000005</v>
          </cell>
          <cell r="G17">
            <v>19915.977900000005</v>
          </cell>
          <cell r="H17">
            <v>3067060.5966000007</v>
          </cell>
          <cell r="I17">
            <v>7.2117146952590999E-2</v>
          </cell>
        </row>
        <row r="18">
          <cell r="A18">
            <v>210011</v>
          </cell>
          <cell r="B18" t="str">
            <v>St. Agnes</v>
          </cell>
          <cell r="C18">
            <v>432391813.98000002</v>
          </cell>
          <cell r="D18">
            <v>1394</v>
          </cell>
          <cell r="E18">
            <v>831</v>
          </cell>
          <cell r="F18">
            <v>17666322.849999998</v>
          </cell>
          <cell r="G18">
            <v>21259.112936221416</v>
          </cell>
          <cell r="H18">
            <v>29635203.433092654</v>
          </cell>
          <cell r="I18">
            <v>6.8537845710611459E-2</v>
          </cell>
        </row>
        <row r="19">
          <cell r="A19">
            <v>210012</v>
          </cell>
          <cell r="B19" t="str">
            <v>Sinai</v>
          </cell>
          <cell r="C19">
            <v>814340406.92999995</v>
          </cell>
          <cell r="D19">
            <v>1397</v>
          </cell>
          <cell r="E19">
            <v>657</v>
          </cell>
          <cell r="F19">
            <v>17181386.280000001</v>
          </cell>
          <cell r="G19">
            <v>26151.27287671233</v>
          </cell>
          <cell r="H19">
            <v>36533328.208767124</v>
          </cell>
          <cell r="I19">
            <v>4.486247753134949E-2</v>
          </cell>
        </row>
        <row r="20">
          <cell r="A20">
            <v>210013</v>
          </cell>
          <cell r="B20" t="str">
            <v>Bon Secours</v>
          </cell>
          <cell r="D20">
            <v>595</v>
          </cell>
          <cell r="E20">
            <v>212</v>
          </cell>
          <cell r="F20">
            <v>4249799.1799999988</v>
          </cell>
        </row>
        <row r="21">
          <cell r="A21">
            <v>210015</v>
          </cell>
          <cell r="B21" t="str">
            <v>MedStar Fr Square</v>
          </cell>
          <cell r="C21">
            <v>570370831.00999999</v>
          </cell>
          <cell r="D21">
            <v>2723</v>
          </cell>
          <cell r="E21">
            <v>1859</v>
          </cell>
          <cell r="F21">
            <v>26553988.600000016</v>
          </cell>
          <cell r="G21">
            <v>14284.017536309853</v>
          </cell>
          <cell r="H21">
            <v>38895379.751371734</v>
          </cell>
          <cell r="I21">
            <v>6.8193143191591088E-2</v>
          </cell>
        </row>
        <row r="22">
          <cell r="A22">
            <v>210016</v>
          </cell>
          <cell r="B22" t="str">
            <v>White Oak Adventist</v>
          </cell>
          <cell r="C22">
            <v>300669202.12</v>
          </cell>
          <cell r="D22">
            <v>982</v>
          </cell>
          <cell r="E22">
            <v>562</v>
          </cell>
          <cell r="F22">
            <v>10869506.44999999</v>
          </cell>
          <cell r="G22">
            <v>19340.758807829163</v>
          </cell>
          <cell r="H22">
            <v>18992625.149288237</v>
          </cell>
          <cell r="I22">
            <v>6.3167843648010535E-2</v>
          </cell>
        </row>
        <row r="23">
          <cell r="A23">
            <v>210017</v>
          </cell>
          <cell r="B23" t="str">
            <v>Garrett</v>
          </cell>
          <cell r="C23">
            <v>66245229.670000002</v>
          </cell>
          <cell r="D23">
            <v>98</v>
          </cell>
          <cell r="E23">
            <v>94</v>
          </cell>
          <cell r="F23">
            <v>992767.78</v>
          </cell>
          <cell r="G23">
            <v>10561.359361702129</v>
          </cell>
          <cell r="H23">
            <v>1035013.2174468086</v>
          </cell>
          <cell r="I23">
            <v>1.5623966021443617E-2</v>
          </cell>
        </row>
        <row r="24">
          <cell r="A24">
            <v>210018</v>
          </cell>
          <cell r="B24" t="str">
            <v>MedStar Montgomery</v>
          </cell>
          <cell r="C24">
            <v>182200240.83000001</v>
          </cell>
          <cell r="D24">
            <v>685</v>
          </cell>
          <cell r="E24">
            <v>457</v>
          </cell>
          <cell r="F24">
            <v>6965701.6399999978</v>
          </cell>
          <cell r="G24">
            <v>15242.235536105029</v>
          </cell>
          <cell r="H24">
            <v>10440931.342231944</v>
          </cell>
          <cell r="I24">
            <v>5.7304706594618303E-2</v>
          </cell>
        </row>
        <row r="25">
          <cell r="A25">
            <v>210019</v>
          </cell>
          <cell r="B25" t="str">
            <v>Peninsula</v>
          </cell>
          <cell r="C25">
            <v>465164514.52999997</v>
          </cell>
          <cell r="D25">
            <v>1643</v>
          </cell>
          <cell r="E25">
            <v>1440</v>
          </cell>
          <cell r="F25">
            <v>22020896.559999969</v>
          </cell>
          <cell r="G25">
            <v>15292.289277777756</v>
          </cell>
          <cell r="H25">
            <v>25125231.283388853</v>
          </cell>
          <cell r="I25">
            <v>5.4013645707208055E-2</v>
          </cell>
        </row>
        <row r="26">
          <cell r="A26">
            <v>210022</v>
          </cell>
          <cell r="B26" t="str">
            <v>Suburban</v>
          </cell>
          <cell r="C26">
            <v>342771761.87</v>
          </cell>
          <cell r="D26">
            <v>1436</v>
          </cell>
          <cell r="E26">
            <v>967</v>
          </cell>
          <cell r="F26">
            <v>14026525.020000003</v>
          </cell>
          <cell r="G26">
            <v>14505.196504653572</v>
          </cell>
          <cell r="H26">
            <v>20829462.180682529</v>
          </cell>
          <cell r="I26">
            <v>6.0767730886135053E-2</v>
          </cell>
        </row>
        <row r="27">
          <cell r="A27">
            <v>210023</v>
          </cell>
          <cell r="B27" t="str">
            <v>Anne Arundel</v>
          </cell>
          <cell r="C27">
            <v>656039438.83000004</v>
          </cell>
          <cell r="D27">
            <v>2264</v>
          </cell>
          <cell r="E27">
            <v>1826</v>
          </cell>
          <cell r="F27">
            <v>21058568.490000013</v>
          </cell>
          <cell r="G27">
            <v>11532.622393209207</v>
          </cell>
          <cell r="H27">
            <v>26109857.098225646</v>
          </cell>
          <cell r="I27">
            <v>3.9799218694520452E-2</v>
          </cell>
        </row>
        <row r="28">
          <cell r="A28">
            <v>210024</v>
          </cell>
          <cell r="B28" t="str">
            <v>MedStar Union Mem</v>
          </cell>
          <cell r="C28">
            <v>425662192.95999998</v>
          </cell>
          <cell r="D28">
            <v>1274</v>
          </cell>
          <cell r="E28">
            <v>537</v>
          </cell>
          <cell r="F28">
            <v>11289586.980000015</v>
          </cell>
          <cell r="G28">
            <v>21023.439441340812</v>
          </cell>
          <cell r="H28">
            <v>26783861.848268196</v>
          </cell>
          <cell r="I28">
            <v>6.2922811307287302E-2</v>
          </cell>
        </row>
        <row r="29">
          <cell r="A29">
            <v>210027</v>
          </cell>
          <cell r="B29" t="str">
            <v>Western Maryland</v>
          </cell>
          <cell r="C29">
            <v>340308680.07999998</v>
          </cell>
          <cell r="D29">
            <v>1145</v>
          </cell>
          <cell r="E29">
            <v>1135</v>
          </cell>
          <cell r="F29">
            <v>17350067.239999995</v>
          </cell>
          <cell r="G29">
            <v>15286.402854625547</v>
          </cell>
          <cell r="H29">
            <v>17502931.26854625</v>
          </cell>
          <cell r="I29">
            <v>5.1432514928598502E-2</v>
          </cell>
        </row>
        <row r="30">
          <cell r="A30">
            <v>210028</v>
          </cell>
          <cell r="B30" t="str">
            <v>MedStar St. Mary's</v>
          </cell>
          <cell r="C30">
            <v>195213092.97</v>
          </cell>
          <cell r="D30">
            <v>707</v>
          </cell>
          <cell r="E30">
            <v>569</v>
          </cell>
          <cell r="F30">
            <v>7399229.879999998</v>
          </cell>
          <cell r="G30">
            <v>13003.91894551845</v>
          </cell>
          <cell r="H30">
            <v>9193770.6944815442</v>
          </cell>
          <cell r="I30">
            <v>4.7096076162752187E-2</v>
          </cell>
        </row>
        <row r="31">
          <cell r="A31">
            <v>210029</v>
          </cell>
          <cell r="B31" t="str">
            <v>JH Bayview</v>
          </cell>
          <cell r="C31">
            <v>711672634.10000002</v>
          </cell>
          <cell r="D31">
            <v>2223</v>
          </cell>
          <cell r="E31">
            <v>1270</v>
          </cell>
          <cell r="F31">
            <v>22407264.709999997</v>
          </cell>
          <cell r="G31">
            <v>17643.515519685036</v>
          </cell>
          <cell r="H31">
            <v>39221535.000259832</v>
          </cell>
          <cell r="I31">
            <v>5.5111765046102157E-2</v>
          </cell>
        </row>
        <row r="32">
          <cell r="A32">
            <v>210030</v>
          </cell>
          <cell r="B32" t="str">
            <v>UM-Chestertown</v>
          </cell>
          <cell r="C32">
            <v>43952538.659999996</v>
          </cell>
          <cell r="D32">
            <v>73</v>
          </cell>
          <cell r="E32">
            <v>48</v>
          </cell>
          <cell r="F32">
            <v>756341.64000000013</v>
          </cell>
          <cell r="G32">
            <v>15757.117500000002</v>
          </cell>
          <cell r="H32">
            <v>1150269.5775000001</v>
          </cell>
          <cell r="I32">
            <v>2.6170719884875022E-2</v>
          </cell>
        </row>
        <row r="33">
          <cell r="A33">
            <v>210032</v>
          </cell>
          <cell r="B33" t="str">
            <v>Union of Cecil</v>
          </cell>
          <cell r="C33">
            <v>165651661.97999999</v>
          </cell>
          <cell r="D33">
            <v>564</v>
          </cell>
          <cell r="E33">
            <v>493</v>
          </cell>
          <cell r="F33">
            <v>8795993.0200000033</v>
          </cell>
          <cell r="G33">
            <v>17841.770831643007</v>
          </cell>
          <cell r="H33">
            <v>10062758.749046655</v>
          </cell>
          <cell r="I33">
            <v>6.0746500389845685E-2</v>
          </cell>
        </row>
        <row r="34">
          <cell r="A34">
            <v>210033</v>
          </cell>
          <cell r="B34" t="str">
            <v>Carroll</v>
          </cell>
          <cell r="C34">
            <v>238156297.03999999</v>
          </cell>
          <cell r="D34">
            <v>1014</v>
          </cell>
          <cell r="E34">
            <v>835</v>
          </cell>
          <cell r="F34">
            <v>12317340.42999999</v>
          </cell>
          <cell r="G34">
            <v>14751.305904191606</v>
          </cell>
          <cell r="H34">
            <v>14957824.186850289</v>
          </cell>
          <cell r="I34">
            <v>6.280675494521154E-2</v>
          </cell>
        </row>
        <row r="35">
          <cell r="A35">
            <v>210034</v>
          </cell>
          <cell r="B35" t="str">
            <v>MedStar Harbor</v>
          </cell>
          <cell r="C35">
            <v>191505185.25999999</v>
          </cell>
          <cell r="D35">
            <v>851</v>
          </cell>
          <cell r="E35">
            <v>378</v>
          </cell>
          <cell r="F35">
            <v>6868002.3600000022</v>
          </cell>
          <cell r="G35">
            <v>18169.31841269842</v>
          </cell>
          <cell r="H35">
            <v>15462089.969206356</v>
          </cell>
          <cell r="I35">
            <v>8.0739797975778085E-2</v>
          </cell>
        </row>
        <row r="36">
          <cell r="A36">
            <v>210035</v>
          </cell>
          <cell r="B36" t="str">
            <v>UM-Charles Regional</v>
          </cell>
          <cell r="C36">
            <v>160613882.34</v>
          </cell>
          <cell r="D36">
            <v>652</v>
          </cell>
          <cell r="E36">
            <v>512</v>
          </cell>
          <cell r="F36">
            <v>8147226.3399999999</v>
          </cell>
          <cell r="G36">
            <v>15912.5514453125</v>
          </cell>
          <cell r="H36">
            <v>10374983.542343751</v>
          </cell>
          <cell r="I36">
            <v>6.4595808227717044E-2</v>
          </cell>
        </row>
        <row r="37">
          <cell r="A37">
            <v>210037</v>
          </cell>
          <cell r="B37" t="str">
            <v>UM-Easton</v>
          </cell>
          <cell r="C37">
            <v>249260902.16</v>
          </cell>
          <cell r="D37">
            <v>526</v>
          </cell>
          <cell r="E37">
            <v>412</v>
          </cell>
          <cell r="F37">
            <v>7338780.1200000029</v>
          </cell>
          <cell r="G37">
            <v>17812.573106796124</v>
          </cell>
          <cell r="H37">
            <v>9369413.4541747607</v>
          </cell>
          <cell r="I37">
            <v>3.7588780963973868E-2</v>
          </cell>
        </row>
        <row r="38">
          <cell r="A38">
            <v>210038</v>
          </cell>
          <cell r="B38" t="str">
            <v>UMMC Midtown</v>
          </cell>
          <cell r="C38">
            <v>231560786.49000001</v>
          </cell>
          <cell r="D38">
            <v>952</v>
          </cell>
          <cell r="E38">
            <v>341</v>
          </cell>
          <cell r="F38">
            <v>6553690.9400000004</v>
          </cell>
          <cell r="G38">
            <v>19219.035014662757</v>
          </cell>
          <cell r="H38">
            <v>18296521.333958946</v>
          </cell>
          <cell r="I38">
            <v>7.9013902186539184E-2</v>
          </cell>
        </row>
        <row r="39">
          <cell r="A39">
            <v>210039</v>
          </cell>
          <cell r="B39" t="str">
            <v>Calvert</v>
          </cell>
          <cell r="C39">
            <v>155126148.34</v>
          </cell>
          <cell r="D39">
            <v>657</v>
          </cell>
          <cell r="E39">
            <v>508</v>
          </cell>
          <cell r="F39">
            <v>6706066.9699999988</v>
          </cell>
          <cell r="G39">
            <v>13200.919232283462</v>
          </cell>
          <cell r="H39">
            <v>8673003.9356102347</v>
          </cell>
          <cell r="I39">
            <v>5.5909361693175362E-2</v>
          </cell>
        </row>
        <row r="40">
          <cell r="A40">
            <v>210040</v>
          </cell>
          <cell r="B40" t="str">
            <v>Northwest</v>
          </cell>
          <cell r="C40">
            <v>273003822.95999998</v>
          </cell>
          <cell r="D40">
            <v>1125</v>
          </cell>
          <cell r="E40">
            <v>639</v>
          </cell>
          <cell r="F40">
            <v>9774781.1899999902</v>
          </cell>
          <cell r="G40">
            <v>15296.997167449124</v>
          </cell>
          <cell r="H40">
            <v>17209121.813380264</v>
          </cell>
          <cell r="I40">
            <v>6.3036193511113253E-2</v>
          </cell>
        </row>
        <row r="41">
          <cell r="A41">
            <v>210043</v>
          </cell>
          <cell r="B41" t="str">
            <v>UM-BWMC</v>
          </cell>
          <cell r="C41">
            <v>467181820.74000001</v>
          </cell>
          <cell r="D41">
            <v>2292</v>
          </cell>
          <cell r="E41">
            <v>1582</v>
          </cell>
          <cell r="F41">
            <v>25318241.24000001</v>
          </cell>
          <cell r="G41">
            <v>16003.945158027818</v>
          </cell>
          <cell r="H41">
            <v>36681042.302199759</v>
          </cell>
          <cell r="I41">
            <v>7.8515560053467492E-2</v>
          </cell>
        </row>
        <row r="42">
          <cell r="A42">
            <v>210044</v>
          </cell>
          <cell r="B42" t="str">
            <v>GBMC</v>
          </cell>
          <cell r="C42">
            <v>490116776.56999999</v>
          </cell>
          <cell r="D42">
            <v>1389</v>
          </cell>
          <cell r="E42">
            <v>924</v>
          </cell>
          <cell r="F42">
            <v>13404764.469999986</v>
          </cell>
          <cell r="G42">
            <v>14507.320854978339</v>
          </cell>
          <cell r="H42">
            <v>20150668.667564914</v>
          </cell>
          <cell r="I42">
            <v>4.1114015334439244E-2</v>
          </cell>
        </row>
        <row r="43">
          <cell r="A43">
            <v>210045</v>
          </cell>
          <cell r="B43" t="str">
            <v>McCready</v>
          </cell>
          <cell r="C43">
            <v>15779079.6</v>
          </cell>
          <cell r="D43">
            <v>5</v>
          </cell>
          <cell r="E43">
            <v>0</v>
          </cell>
          <cell r="F43">
            <v>0</v>
          </cell>
        </row>
        <row r="44">
          <cell r="A44">
            <v>210048</v>
          </cell>
          <cell r="B44" t="str">
            <v>Howard County</v>
          </cell>
          <cell r="C44">
            <v>308874476.38</v>
          </cell>
          <cell r="D44">
            <v>1534</v>
          </cell>
          <cell r="E44">
            <v>1155</v>
          </cell>
          <cell r="F44">
            <v>15550888.989999998</v>
          </cell>
          <cell r="G44">
            <v>13463.973151515151</v>
          </cell>
          <cell r="H44">
            <v>20653734.814424243</v>
          </cell>
          <cell r="I44">
            <v>6.6867729106287521E-2</v>
          </cell>
        </row>
        <row r="45">
          <cell r="A45">
            <v>210049</v>
          </cell>
          <cell r="B45" t="str">
            <v>UM-Upper Chesapeake</v>
          </cell>
          <cell r="C45">
            <v>332341373.32999998</v>
          </cell>
          <cell r="D45">
            <v>1682</v>
          </cell>
          <cell r="E45">
            <v>1319</v>
          </cell>
          <cell r="F45">
            <v>16576321.479999989</v>
          </cell>
          <cell r="G45">
            <v>12567.340015162994</v>
          </cell>
          <cell r="H45">
            <v>21138265.905504156</v>
          </cell>
          <cell r="I45">
            <v>6.3604075814282721E-2</v>
          </cell>
        </row>
        <row r="46">
          <cell r="A46">
            <v>210051</v>
          </cell>
          <cell r="B46" t="str">
            <v>Doctors</v>
          </cell>
          <cell r="C46">
            <v>264593476.77000001</v>
          </cell>
          <cell r="D46">
            <v>1431</v>
          </cell>
          <cell r="E46">
            <v>881</v>
          </cell>
          <cell r="F46">
            <v>12429535.639999988</v>
          </cell>
          <cell r="G46">
            <v>14108.439999999986</v>
          </cell>
          <cell r="H46">
            <v>20189177.639999978</v>
          </cell>
          <cell r="I46">
            <v>7.630262804078719E-2</v>
          </cell>
        </row>
        <row r="47">
          <cell r="A47">
            <v>210055</v>
          </cell>
          <cell r="B47" t="str">
            <v>UM-Laurel*</v>
          </cell>
          <cell r="D47">
            <v>39</v>
          </cell>
          <cell r="E47">
            <v>5</v>
          </cell>
          <cell r="F47">
            <v>32240.09</v>
          </cell>
        </row>
        <row r="48">
          <cell r="A48">
            <v>210056</v>
          </cell>
          <cell r="B48" t="str">
            <v>MedStar Good Sam</v>
          </cell>
          <cell r="C48">
            <v>265156366.38</v>
          </cell>
          <cell r="D48">
            <v>1242</v>
          </cell>
          <cell r="E48">
            <v>718</v>
          </cell>
          <cell r="F48">
            <v>12633882.959999997</v>
          </cell>
          <cell r="G48">
            <v>17595.937270194983</v>
          </cell>
          <cell r="H48">
            <v>21854154.089582168</v>
          </cell>
          <cell r="I48">
            <v>8.2419873178766589E-2</v>
          </cell>
        </row>
        <row r="49">
          <cell r="A49">
            <v>210057</v>
          </cell>
          <cell r="B49" t="str">
            <v>Shady Grove</v>
          </cell>
          <cell r="C49">
            <v>464262269.08999997</v>
          </cell>
          <cell r="D49">
            <v>1389</v>
          </cell>
          <cell r="E49">
            <v>1028</v>
          </cell>
          <cell r="F49">
            <v>17323226.399999984</v>
          </cell>
          <cell r="G49">
            <v>16851.387548638115</v>
          </cell>
          <cell r="H49">
            <v>23406577.305058341</v>
          </cell>
          <cell r="I49">
            <v>5.0416712413303692E-2</v>
          </cell>
        </row>
        <row r="50">
          <cell r="A50">
            <v>210058</v>
          </cell>
          <cell r="B50" t="str">
            <v>UMROI</v>
          </cell>
          <cell r="C50">
            <v>126227598.06</v>
          </cell>
          <cell r="D50">
            <v>31</v>
          </cell>
          <cell r="E50">
            <v>0</v>
          </cell>
          <cell r="F50">
            <v>0</v>
          </cell>
        </row>
        <row r="51">
          <cell r="A51">
            <v>210060</v>
          </cell>
          <cell r="B51" t="str">
            <v>Ft. Washington</v>
          </cell>
          <cell r="C51">
            <v>53811916.469999999</v>
          </cell>
          <cell r="D51">
            <v>228</v>
          </cell>
          <cell r="E51">
            <v>93</v>
          </cell>
          <cell r="F51">
            <v>977233.68999999983</v>
          </cell>
          <cell r="G51">
            <v>10507.889139784944</v>
          </cell>
          <cell r="H51">
            <v>2395798.723870967</v>
          </cell>
          <cell r="I51">
            <v>4.4521713423951711E-2</v>
          </cell>
        </row>
        <row r="52">
          <cell r="A52">
            <v>210061</v>
          </cell>
          <cell r="B52" t="str">
            <v>Atlantic General</v>
          </cell>
          <cell r="C52">
            <v>113361361.91</v>
          </cell>
          <cell r="D52">
            <v>314</v>
          </cell>
          <cell r="E52">
            <v>219</v>
          </cell>
          <cell r="F52">
            <v>2719884.3099999996</v>
          </cell>
          <cell r="G52">
            <v>12419.563059360729</v>
          </cell>
          <cell r="H52">
            <v>3899742.8006392689</v>
          </cell>
          <cell r="I52">
            <v>3.4400987558136059E-2</v>
          </cell>
        </row>
        <row r="53">
          <cell r="A53">
            <v>210062</v>
          </cell>
          <cell r="B53" t="str">
            <v>MedStar Southern MD</v>
          </cell>
          <cell r="C53">
            <v>279369588.81</v>
          </cell>
          <cell r="D53">
            <v>1061</v>
          </cell>
          <cell r="E53">
            <v>647</v>
          </cell>
          <cell r="F53">
            <v>10834591.179999987</v>
          </cell>
          <cell r="G53">
            <v>16745.890540958248</v>
          </cell>
          <cell r="H53">
            <v>17767389.863956701</v>
          </cell>
          <cell r="I53">
            <v>6.3598153040345246E-2</v>
          </cell>
        </row>
        <row r="54">
          <cell r="A54">
            <v>210063</v>
          </cell>
          <cell r="B54" t="str">
            <v>UM-St. Joe</v>
          </cell>
          <cell r="C54">
            <v>397466383.35000002</v>
          </cell>
          <cell r="D54">
            <v>1332</v>
          </cell>
          <cell r="E54">
            <v>823</v>
          </cell>
          <cell r="F54">
            <v>13101587.420000007</v>
          </cell>
          <cell r="G54">
            <v>15919.304277035246</v>
          </cell>
          <cell r="H54">
            <v>21204513.297010947</v>
          </cell>
          <cell r="I54">
            <v>5.3349199291500143E-2</v>
          </cell>
        </row>
        <row r="55">
          <cell r="A55">
            <v>210064</v>
          </cell>
          <cell r="B55" t="str">
            <v>Levindale</v>
          </cell>
          <cell r="C55">
            <v>60312065.420000002</v>
          </cell>
          <cell r="D55">
            <v>128</v>
          </cell>
          <cell r="E55">
            <v>21</v>
          </cell>
          <cell r="F55">
            <v>884238.01000000013</v>
          </cell>
          <cell r="G55">
            <v>42106.571904761913</v>
          </cell>
          <cell r="H55">
            <v>5389641.2038095249</v>
          </cell>
          <cell r="I55">
            <v>8.9362570594743271E-2</v>
          </cell>
        </row>
        <row r="56">
          <cell r="A56">
            <v>210065</v>
          </cell>
          <cell r="B56" t="str">
            <v>HC-Germantown</v>
          </cell>
          <cell r="C56">
            <v>118029676.31</v>
          </cell>
          <cell r="D56">
            <v>492</v>
          </cell>
          <cell r="E56">
            <v>251</v>
          </cell>
          <cell r="F56">
            <v>4017174.7899999996</v>
          </cell>
          <cell r="G56">
            <v>16004.680438247011</v>
          </cell>
          <cell r="H56">
            <v>7874302.7756175296</v>
          </cell>
          <cell r="I56">
            <v>6.6714601122314379E-2</v>
          </cell>
        </row>
        <row r="58">
          <cell r="A58" t="str">
            <v>Statewide</v>
          </cell>
          <cell r="B58" t="str">
            <v>Statewide</v>
          </cell>
          <cell r="C58">
            <v>17683995608.179996</v>
          </cell>
          <cell r="D58">
            <v>56596</v>
          </cell>
          <cell r="E58">
            <v>37422</v>
          </cell>
          <cell r="F58">
            <v>654734001.14999962</v>
          </cell>
          <cell r="H58">
            <v>1009706479.510036</v>
          </cell>
          <cell r="I58">
            <v>5.7097191261627614E-2</v>
          </cell>
        </row>
        <row r="60">
          <cell r="A60" t="str">
            <v>*Charges do not include costs from categorical exclusions or ventilator support product line.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Data Dictionary"/>
      <sheetName val="3.Summary"/>
      <sheetName val="4. PAU Readmissions Performance"/>
      <sheetName val="5. PQI Avoid Admits Performance"/>
      <sheetName val="6. PDI Avoid Admits Perform"/>
    </sheetNames>
    <sheetDataSet>
      <sheetData sheetId="0"/>
      <sheetData sheetId="1"/>
      <sheetData sheetId="2">
        <row r="1">
          <cell r="A1" t="str">
            <v>RY2021 CY2019 PAU Performance</v>
          </cell>
        </row>
        <row r="2">
          <cell r="A2" t="str">
            <v xml:space="preserve">Date produced: </v>
          </cell>
          <cell r="C2">
            <v>43966</v>
          </cell>
          <cell r="D2">
            <v>43965</v>
          </cell>
          <cell r="E2">
            <v>43966</v>
          </cell>
        </row>
        <row r="3">
          <cell r="A3" t="str">
            <v>Data through:</v>
          </cell>
          <cell r="C3">
            <v>43861</v>
          </cell>
          <cell r="D3">
            <v>43830</v>
          </cell>
          <cell r="E3">
            <v>43830</v>
          </cell>
        </row>
        <row r="4">
          <cell r="A4" t="str">
            <v>Visits through:</v>
          </cell>
          <cell r="C4">
            <v>43830</v>
          </cell>
          <cell r="D4">
            <v>43830</v>
          </cell>
          <cell r="E4">
            <v>43830</v>
          </cell>
        </row>
        <row r="5">
          <cell r="A5"/>
        </row>
        <row r="7">
          <cell r="A7" t="str">
            <v>Hospital ID</v>
          </cell>
          <cell r="B7" t="str">
            <v>Hospital Name</v>
          </cell>
          <cell r="C7" t="str">
            <v>Estimated nonPQI RYTD2021 Readmission Performance %</v>
          </cell>
          <cell r="D7" t="str">
            <v>PQI90 Risk adjusted Rate with OOS</v>
          </cell>
          <cell r="E7" t="str">
            <v>PDI90 Risk Adjusted Rate</v>
          </cell>
        </row>
        <row r="8">
          <cell r="A8" t="str">
            <v>A</v>
          </cell>
          <cell r="B8" t="str">
            <v>B</v>
          </cell>
          <cell r="C8" t="str">
            <v>C</v>
          </cell>
          <cell r="D8" t="str">
            <v>D</v>
          </cell>
          <cell r="E8" t="str">
            <v>E</v>
          </cell>
        </row>
        <row r="9">
          <cell r="A9">
            <v>210001</v>
          </cell>
          <cell r="B9" t="str">
            <v>Meritus</v>
          </cell>
          <cell r="C9">
            <v>5.1162823110116003E-2</v>
          </cell>
          <cell r="D9">
            <v>16.72898107217582</v>
          </cell>
          <cell r="E9">
            <v>1.2977870922420789</v>
          </cell>
        </row>
        <row r="10">
          <cell r="A10">
            <v>210002</v>
          </cell>
          <cell r="B10" t="str">
            <v>UMMC</v>
          </cell>
          <cell r="C10">
            <v>5.0994079110580751E-2</v>
          </cell>
          <cell r="D10">
            <v>29.905945779720543</v>
          </cell>
          <cell r="E10">
            <v>3.361257428481959</v>
          </cell>
        </row>
        <row r="11">
          <cell r="A11">
            <v>210003</v>
          </cell>
          <cell r="B11" t="str">
            <v>UM-PGHC</v>
          </cell>
          <cell r="C11">
            <v>6.3514126427873505E-2</v>
          </cell>
          <cell r="D11">
            <v>19.96487037896404</v>
          </cell>
          <cell r="E11">
            <v>7.2612231283849929E-2</v>
          </cell>
        </row>
        <row r="12">
          <cell r="A12">
            <v>210004</v>
          </cell>
          <cell r="B12" t="str">
            <v>Holy Cross</v>
          </cell>
          <cell r="C12">
            <v>6.0169228293182365E-2</v>
          </cell>
          <cell r="D12">
            <v>8.6035583895520684</v>
          </cell>
          <cell r="E12">
            <v>0.23154462657466016</v>
          </cell>
        </row>
        <row r="13">
          <cell r="A13">
            <v>210005</v>
          </cell>
          <cell r="B13" t="str">
            <v>Frederick</v>
          </cell>
          <cell r="C13">
            <v>5.6879232719759601E-2</v>
          </cell>
          <cell r="D13">
            <v>10.089215128370915</v>
          </cell>
          <cell r="E13">
            <v>0.39701573712790234</v>
          </cell>
        </row>
        <row r="14">
          <cell r="A14">
            <v>210006</v>
          </cell>
          <cell r="B14" t="str">
            <v>UM-Harford</v>
          </cell>
          <cell r="C14">
            <v>7.051236402215795E-2</v>
          </cell>
          <cell r="D14">
            <v>13.666697497229876</v>
          </cell>
          <cell r="E14">
            <v>1.5313188093044405</v>
          </cell>
        </row>
        <row r="15">
          <cell r="A15">
            <v>210008</v>
          </cell>
          <cell r="B15" t="str">
            <v>Mercy</v>
          </cell>
          <cell r="C15">
            <v>2.9871835250156346E-2</v>
          </cell>
          <cell r="D15">
            <v>23.291766113497765</v>
          </cell>
          <cell r="E15">
            <v>3.2888526102659235</v>
          </cell>
        </row>
        <row r="16">
          <cell r="A16">
            <v>210009</v>
          </cell>
          <cell r="B16" t="str">
            <v>Johns Hopkins</v>
          </cell>
          <cell r="C16">
            <v>5.5791465558553785E-2</v>
          </cell>
          <cell r="D16">
            <v>23.513137658652155</v>
          </cell>
          <cell r="E16">
            <v>3.2318946695370951</v>
          </cell>
        </row>
        <row r="17">
          <cell r="A17">
            <v>210010</v>
          </cell>
          <cell r="B17" t="str">
            <v>UM-Dorchester</v>
          </cell>
          <cell r="C17">
            <v>5.5225464653042379E-2</v>
          </cell>
          <cell r="D17">
            <v>9.9235780306025632</v>
          </cell>
          <cell r="E17">
            <v>0.39301604421482411</v>
          </cell>
        </row>
        <row r="18">
          <cell r="A18">
            <v>210011</v>
          </cell>
          <cell r="B18" t="str">
            <v>St. Agnes</v>
          </cell>
          <cell r="C18">
            <v>5.6489035766157207E-2</v>
          </cell>
          <cell r="D18">
            <v>15.048946477661344</v>
          </cell>
          <cell r="E18">
            <v>2.0652590332520768</v>
          </cell>
        </row>
        <row r="19">
          <cell r="A19">
            <v>210012</v>
          </cell>
          <cell r="B19" t="str">
            <v>Sinai</v>
          </cell>
          <cell r="C19">
            <v>3.5791288329075459E-2</v>
          </cell>
          <cell r="D19">
            <v>19.317301537293567</v>
          </cell>
          <cell r="E19">
            <v>1.7233978496901068</v>
          </cell>
        </row>
        <row r="20">
          <cell r="A20">
            <v>210013</v>
          </cell>
          <cell r="B20" t="str">
            <v>Bon Secours</v>
          </cell>
          <cell r="C20" t="e">
            <v>#DIV/0!</v>
          </cell>
          <cell r="D20">
            <v>34.475204647908228</v>
          </cell>
          <cell r="E20" t="str">
            <v/>
          </cell>
        </row>
        <row r="21">
          <cell r="A21">
            <v>210015</v>
          </cell>
          <cell r="B21" t="str">
            <v>MedStar Fr Square</v>
          </cell>
          <cell r="C21">
            <v>6.1989717586283806E-2</v>
          </cell>
          <cell r="D21">
            <v>24.716365809968291</v>
          </cell>
          <cell r="E21">
            <v>1.4669305591229582</v>
          </cell>
        </row>
        <row r="22">
          <cell r="A22">
            <v>210016</v>
          </cell>
          <cell r="B22" t="str">
            <v>White Oak Adventist</v>
          </cell>
          <cell r="C22">
            <v>5.4571317079410347E-2</v>
          </cell>
          <cell r="D22">
            <v>12.489911378984498</v>
          </cell>
          <cell r="E22">
            <v>0.14233706883733391</v>
          </cell>
        </row>
        <row r="23">
          <cell r="A23">
            <v>210017</v>
          </cell>
          <cell r="B23" t="str">
            <v>Garrett</v>
          </cell>
          <cell r="C23">
            <v>1.498478297434698E-2</v>
          </cell>
          <cell r="D23">
            <v>10.628873772053984</v>
          </cell>
          <cell r="E23">
            <v>2.9361783847851539</v>
          </cell>
        </row>
        <row r="24">
          <cell r="A24">
            <v>210018</v>
          </cell>
          <cell r="B24" t="str">
            <v>MedStar Montgomery</v>
          </cell>
          <cell r="C24">
            <v>4.7570167562265508E-2</v>
          </cell>
          <cell r="D24">
            <v>14.721691369986027</v>
          </cell>
          <cell r="E24">
            <v>0.40372267310037141</v>
          </cell>
        </row>
        <row r="25">
          <cell r="A25">
            <v>210019</v>
          </cell>
          <cell r="B25" t="str">
            <v>Peninsula</v>
          </cell>
          <cell r="C25">
            <v>5.4045888061762762E-2</v>
          </cell>
          <cell r="D25">
            <v>15.614110187331622</v>
          </cell>
          <cell r="E25">
            <v>1.3520283719313357</v>
          </cell>
        </row>
        <row r="26">
          <cell r="A26">
            <v>210022</v>
          </cell>
          <cell r="B26" t="str">
            <v>Suburban</v>
          </cell>
          <cell r="C26">
            <v>5.6136201234328297E-2</v>
          </cell>
          <cell r="D26">
            <v>6.8959575217390983</v>
          </cell>
          <cell r="E26">
            <v>0.18998153353557051</v>
          </cell>
        </row>
        <row r="27">
          <cell r="A27">
            <v>210023</v>
          </cell>
          <cell r="B27" t="str">
            <v>Anne Arundel</v>
          </cell>
          <cell r="C27">
            <v>3.9379994560238246E-2</v>
          </cell>
          <cell r="D27">
            <v>9.7207787012841678</v>
          </cell>
          <cell r="E27">
            <v>0.7060369466579125</v>
          </cell>
        </row>
        <row r="28">
          <cell r="A28">
            <v>210024</v>
          </cell>
          <cell r="B28" t="str">
            <v>MedStar Union Mem</v>
          </cell>
          <cell r="C28">
            <v>5.5173633489459285E-2</v>
          </cell>
          <cell r="D28">
            <v>25.35993787499644</v>
          </cell>
          <cell r="E28">
            <v>2.9672257035749459</v>
          </cell>
        </row>
        <row r="29">
          <cell r="A29">
            <v>210027</v>
          </cell>
          <cell r="B29" t="str">
            <v>Western Maryland</v>
          </cell>
          <cell r="C29">
            <v>5.1667601500777434E-2</v>
          </cell>
          <cell r="D29">
            <v>15.515900107122183</v>
          </cell>
          <cell r="E29">
            <v>0.37111078998916519</v>
          </cell>
        </row>
        <row r="30">
          <cell r="A30">
            <v>210028</v>
          </cell>
          <cell r="B30" t="str">
            <v>MedStar St. Mary's</v>
          </cell>
          <cell r="C30">
            <v>4.3149415513202317E-2</v>
          </cell>
          <cell r="D30">
            <v>16.562260836375991</v>
          </cell>
          <cell r="E30">
            <v>0.17597985760101806</v>
          </cell>
        </row>
        <row r="31">
          <cell r="A31">
            <v>210029</v>
          </cell>
          <cell r="B31" t="str">
            <v>JH Bayview</v>
          </cell>
          <cell r="C31">
            <v>5.4477248569785405E-2</v>
          </cell>
          <cell r="D31">
            <v>27.675967262178208</v>
          </cell>
          <cell r="E31">
            <v>2.5398018922557863</v>
          </cell>
        </row>
        <row r="32">
          <cell r="A32">
            <v>210030</v>
          </cell>
          <cell r="B32" t="str">
            <v>UM-Chestertown</v>
          </cell>
          <cell r="C32">
            <v>2.0537230234306939E-2</v>
          </cell>
          <cell r="D32">
            <v>8.103723491268358</v>
          </cell>
          <cell r="E32">
            <v>0.24946604854974314</v>
          </cell>
        </row>
        <row r="33">
          <cell r="A33">
            <v>210032</v>
          </cell>
          <cell r="B33" t="str">
            <v>Union of Cecil</v>
          </cell>
          <cell r="C33">
            <v>5.2730788999842772E-2</v>
          </cell>
          <cell r="D33">
            <v>13.621483367848084</v>
          </cell>
          <cell r="E33">
            <v>0.32846538280640614</v>
          </cell>
        </row>
        <row r="34">
          <cell r="A34">
            <v>210033</v>
          </cell>
          <cell r="B34" t="str">
            <v>Carroll</v>
          </cell>
          <cell r="C34">
            <v>6.1151216684274541E-2</v>
          </cell>
          <cell r="D34">
            <v>15.100075266305417</v>
          </cell>
          <cell r="E34">
            <v>0.51497627946619517</v>
          </cell>
        </row>
        <row r="35">
          <cell r="A35">
            <v>210034</v>
          </cell>
          <cell r="B35" t="str">
            <v>MedStar Harbor</v>
          </cell>
          <cell r="C35">
            <v>6.7039758581049907E-2</v>
          </cell>
          <cell r="D35">
            <v>34.188004261943767</v>
          </cell>
          <cell r="E35">
            <v>1.9407136357254857</v>
          </cell>
        </row>
        <row r="36">
          <cell r="A36">
            <v>210035</v>
          </cell>
          <cell r="B36" t="str">
            <v>UM-Charles Regional</v>
          </cell>
          <cell r="C36">
            <v>5.4220127424127962E-2</v>
          </cell>
          <cell r="D36">
            <v>10.890259577174474</v>
          </cell>
          <cell r="E36">
            <v>0.5714996645213789</v>
          </cell>
        </row>
        <row r="37">
          <cell r="A37">
            <v>210037</v>
          </cell>
          <cell r="B37" t="str">
            <v>UM-Easton</v>
          </cell>
          <cell r="C37">
            <v>3.1783794171313322E-2</v>
          </cell>
          <cell r="D37">
            <v>9.9235780306025632</v>
          </cell>
          <cell r="E37">
            <v>0.39301604421482411</v>
          </cell>
        </row>
        <row r="38">
          <cell r="A38">
            <v>210038</v>
          </cell>
          <cell r="B38" t="str">
            <v>UMMC Midtown</v>
          </cell>
          <cell r="C38">
            <v>7.2156665664863867E-2</v>
          </cell>
          <cell r="D38">
            <v>34.004014405315196</v>
          </cell>
          <cell r="E38">
            <v>3.2150724126869332</v>
          </cell>
        </row>
        <row r="39">
          <cell r="A39">
            <v>210039</v>
          </cell>
          <cell r="B39" t="str">
            <v>Calvert</v>
          </cell>
          <cell r="C39">
            <v>5.5231644485104814E-2</v>
          </cell>
          <cell r="D39">
            <v>8.5465696401623017</v>
          </cell>
          <cell r="E39">
            <v>0.39900017550722067</v>
          </cell>
        </row>
        <row r="40">
          <cell r="A40">
            <v>210040</v>
          </cell>
          <cell r="B40" t="str">
            <v>Northwest</v>
          </cell>
          <cell r="C40">
            <v>5.56004035292995E-2</v>
          </cell>
          <cell r="D40">
            <v>19.868332667075379</v>
          </cell>
          <cell r="E40">
            <v>1.2469130781398041</v>
          </cell>
        </row>
        <row r="41">
          <cell r="A41">
            <v>210043</v>
          </cell>
          <cell r="B41" t="str">
            <v>UM-BWMC</v>
          </cell>
          <cell r="C41">
            <v>6.9624587229613774E-2</v>
          </cell>
          <cell r="D41">
            <v>13.153090277813126</v>
          </cell>
          <cell r="E41">
            <v>1.5047725753248224</v>
          </cell>
        </row>
        <row r="42">
          <cell r="A42">
            <v>210044</v>
          </cell>
          <cell r="B42" t="str">
            <v>GBMC</v>
          </cell>
          <cell r="C42">
            <v>3.6745904564374876E-2</v>
          </cell>
          <cell r="D42">
            <v>9.7538463097995809</v>
          </cell>
          <cell r="E42">
            <v>1.1272325631666835</v>
          </cell>
        </row>
        <row r="43">
          <cell r="A43">
            <v>210045</v>
          </cell>
          <cell r="B43" t="str">
            <v>McCready</v>
          </cell>
          <cell r="C43">
            <v>2.5927843091684511E-3</v>
          </cell>
          <cell r="D43">
            <v>13.084362960453129</v>
          </cell>
          <cell r="E43">
            <v>1.4627236408129325</v>
          </cell>
        </row>
        <row r="44">
          <cell r="A44">
            <v>210048</v>
          </cell>
          <cell r="B44" t="str">
            <v>Howard County</v>
          </cell>
          <cell r="C44">
            <v>6.4496824457686008E-2</v>
          </cell>
          <cell r="D44">
            <v>8.8899482230649873</v>
          </cell>
          <cell r="E44">
            <v>0.43053827429073022</v>
          </cell>
        </row>
        <row r="45">
          <cell r="A45">
            <v>210049</v>
          </cell>
          <cell r="B45" t="str">
            <v>UM-Upper Chesapeake</v>
          </cell>
          <cell r="C45">
            <v>6.021359575890272E-2</v>
          </cell>
          <cell r="D45">
            <v>12.385662477952184</v>
          </cell>
          <cell r="E45">
            <v>1.2065616785307294</v>
          </cell>
        </row>
        <row r="46">
          <cell r="A46">
            <v>210051</v>
          </cell>
          <cell r="B46" t="str">
            <v>Doctors</v>
          </cell>
          <cell r="C46">
            <v>7.97586835050135E-2</v>
          </cell>
          <cell r="D46">
            <v>14.194712799524545</v>
          </cell>
          <cell r="E46">
            <v>0.14526442596276731</v>
          </cell>
        </row>
        <row r="47">
          <cell r="A47">
            <v>210055</v>
          </cell>
          <cell r="B47" t="str">
            <v>UM-Laurel</v>
          </cell>
          <cell r="C47">
            <v>0</v>
          </cell>
          <cell r="D47" t="str">
            <v/>
          </cell>
          <cell r="E47" t="str">
            <v/>
          </cell>
        </row>
        <row r="48">
          <cell r="A48">
            <v>210056</v>
          </cell>
          <cell r="B48" t="str">
            <v>MedStar Good Sam</v>
          </cell>
          <cell r="C48">
            <v>7.3577527905015136E-2</v>
          </cell>
          <cell r="D48">
            <v>24.360625847674186</v>
          </cell>
          <cell r="E48">
            <v>2.8530363412577966</v>
          </cell>
        </row>
        <row r="49">
          <cell r="A49">
            <v>210057</v>
          </cell>
          <cell r="B49" t="str">
            <v>Shady Grove</v>
          </cell>
          <cell r="C49">
            <v>4.6777507260072564E-2</v>
          </cell>
          <cell r="D49">
            <v>7.7747161875684698</v>
          </cell>
          <cell r="E49">
            <v>0.62714082709116892</v>
          </cell>
        </row>
        <row r="50">
          <cell r="A50">
            <v>210058</v>
          </cell>
          <cell r="B50" t="str">
            <v>UMROI</v>
          </cell>
          <cell r="C50">
            <v>7.596216514745271E-3</v>
          </cell>
          <cell r="D50" t="str">
            <v/>
          </cell>
          <cell r="E50" t="str">
            <v/>
          </cell>
        </row>
        <row r="51">
          <cell r="A51">
            <v>210060</v>
          </cell>
          <cell r="B51" t="str">
            <v>Ft. Washington</v>
          </cell>
          <cell r="C51">
            <v>4.0656364007123302E-2</v>
          </cell>
          <cell r="D51">
            <v>14.33851194263246</v>
          </cell>
          <cell r="E51">
            <v>0</v>
          </cell>
        </row>
        <row r="52">
          <cell r="A52">
            <v>210061</v>
          </cell>
          <cell r="B52" t="str">
            <v>Atlantic General</v>
          </cell>
          <cell r="C52">
            <v>3.6241096124424048E-2</v>
          </cell>
          <cell r="D52">
            <v>9.2300081095224744</v>
          </cell>
          <cell r="E52">
            <v>0.42523948789955757</v>
          </cell>
        </row>
        <row r="53">
          <cell r="A53">
            <v>210062</v>
          </cell>
          <cell r="B53" t="str">
            <v>MedStar Southern MD</v>
          </cell>
          <cell r="C53">
            <v>5.9167567251707361E-2</v>
          </cell>
          <cell r="D53">
            <v>17.969199996797325</v>
          </cell>
          <cell r="E53">
            <v>0.13924826400008825</v>
          </cell>
        </row>
        <row r="54">
          <cell r="A54">
            <v>210063</v>
          </cell>
          <cell r="B54" t="str">
            <v>UM-St. Joe</v>
          </cell>
          <cell r="C54">
            <v>4.6992802848444863E-2</v>
          </cell>
          <cell r="D54">
            <v>11.692721787620162</v>
          </cell>
          <cell r="E54">
            <v>1.2762730471222519</v>
          </cell>
        </row>
        <row r="55">
          <cell r="A55">
            <v>210064</v>
          </cell>
          <cell r="B55" t="str">
            <v>Levindale</v>
          </cell>
          <cell r="C55">
            <v>7.2000965869252184E-2</v>
          </cell>
          <cell r="D55">
            <v>0</v>
          </cell>
          <cell r="E55">
            <v>0</v>
          </cell>
        </row>
        <row r="56">
          <cell r="A56">
            <v>210065</v>
          </cell>
          <cell r="B56" t="str">
            <v>HC-Germantown</v>
          </cell>
          <cell r="C56">
            <v>5.876994666910608E-2</v>
          </cell>
          <cell r="D56">
            <v>10.285266173972326</v>
          </cell>
          <cell r="E56">
            <v>0.64997306762356966</v>
          </cell>
        </row>
        <row r="57">
          <cell r="A57"/>
          <cell r="B57"/>
          <cell r="C57"/>
          <cell r="D57"/>
          <cell r="E57"/>
        </row>
        <row r="58">
          <cell r="A58" t="str">
            <v>Statewide</v>
          </cell>
          <cell r="B58" t="str">
            <v>Statewide</v>
          </cell>
          <cell r="C58">
            <v>5.2608264914337087E-2</v>
          </cell>
          <cell r="D58">
            <v>14.445827893743953</v>
          </cell>
          <cell r="E58">
            <v>0.90911891876325768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U Rev Results CY19 created 20"/>
    </sheetNames>
    <sheetDataSet>
      <sheetData sheetId="0">
        <row r="1">
          <cell r="A1" t="str">
            <v>Hospital ID</v>
          </cell>
          <cell r="B1" t="str">
            <v>Hospital Name</v>
          </cell>
          <cell r="C1" t="str">
            <v>_TYPE_</v>
          </cell>
          <cell r="D1" t="str">
            <v>_FREQ_</v>
          </cell>
          <cell r="E1" t="str">
            <v>pqicharges</v>
          </cell>
          <cell r="F1" t="str">
            <v>pdicharges</v>
          </cell>
          <cell r="G1" t="str">
            <v>readmitcharges</v>
          </cell>
          <cell r="H1" t="str">
            <v>paucharges</v>
          </cell>
        </row>
        <row r="2">
          <cell r="A2">
            <v>210001</v>
          </cell>
          <cell r="B2" t="str">
            <v>Meritus</v>
          </cell>
          <cell r="C2">
            <v>3</v>
          </cell>
          <cell r="D2">
            <v>18623</v>
          </cell>
          <cell r="E2">
            <v>22231646.619999997</v>
          </cell>
          <cell r="F2">
            <v>162863.74000000005</v>
          </cell>
          <cell r="G2">
            <v>21525786.289999969</v>
          </cell>
          <cell r="H2">
            <v>43920296.649999864</v>
          </cell>
        </row>
        <row r="3">
          <cell r="A3">
            <v>210002</v>
          </cell>
          <cell r="B3" t="str">
            <v>UMMC</v>
          </cell>
          <cell r="C3">
            <v>3</v>
          </cell>
          <cell r="D3">
            <v>28885</v>
          </cell>
          <cell r="E3">
            <v>26599737.850000001</v>
          </cell>
          <cell r="F3">
            <v>996865.51000000036</v>
          </cell>
          <cell r="G3">
            <v>96329775.309999779</v>
          </cell>
          <cell r="H3">
            <v>123926378.67000002</v>
          </cell>
        </row>
        <row r="4">
          <cell r="A4">
            <v>210003</v>
          </cell>
          <cell r="B4" t="str">
            <v>UM-PGHC</v>
          </cell>
          <cell r="C4">
            <v>3</v>
          </cell>
          <cell r="D4">
            <v>13688</v>
          </cell>
          <cell r="E4">
            <v>22105519.719999999</v>
          </cell>
          <cell r="G4">
            <v>24787623.389999989</v>
          </cell>
          <cell r="H4">
            <v>46893143.110000104</v>
          </cell>
        </row>
        <row r="5">
          <cell r="A5">
            <v>210004</v>
          </cell>
          <cell r="B5" t="str">
            <v>Holy Cross</v>
          </cell>
          <cell r="C5">
            <v>3</v>
          </cell>
          <cell r="D5">
            <v>37662</v>
          </cell>
          <cell r="E5">
            <v>23093253.199999951</v>
          </cell>
          <cell r="F5">
            <v>77463.95</v>
          </cell>
          <cell r="G5">
            <v>33370405.739999995</v>
          </cell>
          <cell r="H5">
            <v>56541122.889999934</v>
          </cell>
        </row>
        <row r="6">
          <cell r="A6">
            <v>210005</v>
          </cell>
          <cell r="B6" t="str">
            <v>Frederick</v>
          </cell>
          <cell r="C6">
            <v>3</v>
          </cell>
          <cell r="D6">
            <v>19912</v>
          </cell>
          <cell r="E6">
            <v>21430940.610000033</v>
          </cell>
          <cell r="F6">
            <v>64453.200000000004</v>
          </cell>
          <cell r="G6">
            <v>22540379.039999999</v>
          </cell>
          <cell r="H6">
            <v>44035772.850000009</v>
          </cell>
        </row>
        <row r="7">
          <cell r="A7">
            <v>210006</v>
          </cell>
          <cell r="B7" t="str">
            <v>UM-Harford</v>
          </cell>
          <cell r="C7">
            <v>3</v>
          </cell>
          <cell r="D7">
            <v>5697</v>
          </cell>
          <cell r="E7">
            <v>9258977.8000000007</v>
          </cell>
          <cell r="G7">
            <v>9453263.2100000009</v>
          </cell>
          <cell r="H7">
            <v>18712241.010000039</v>
          </cell>
        </row>
        <row r="8">
          <cell r="A8">
            <v>210008</v>
          </cell>
          <cell r="B8" t="str">
            <v>Mercy</v>
          </cell>
          <cell r="C8">
            <v>3</v>
          </cell>
          <cell r="D8">
            <v>17135</v>
          </cell>
          <cell r="E8">
            <v>13757490.970000001</v>
          </cell>
          <cell r="G8">
            <v>16297229.060000006</v>
          </cell>
          <cell r="H8">
            <v>30054720.030000009</v>
          </cell>
        </row>
        <row r="9">
          <cell r="A9">
            <v>210009</v>
          </cell>
          <cell r="B9" t="str">
            <v>Johns Hopkins</v>
          </cell>
          <cell r="C9">
            <v>3</v>
          </cell>
          <cell r="D9">
            <v>44756</v>
          </cell>
          <cell r="E9">
            <v>51260159.210000023</v>
          </cell>
          <cell r="F9">
            <v>2139841.8900000006</v>
          </cell>
          <cell r="G9">
            <v>155738880.85000059</v>
          </cell>
          <cell r="H9">
            <v>209138881.9500002</v>
          </cell>
        </row>
        <row r="10">
          <cell r="A10">
            <v>210010</v>
          </cell>
          <cell r="B10" t="str">
            <v>UM-Dorchester</v>
          </cell>
          <cell r="C10">
            <v>3</v>
          </cell>
          <cell r="D10">
            <v>1683</v>
          </cell>
          <cell r="E10">
            <v>3434395.8499999992</v>
          </cell>
          <cell r="G10">
            <v>3027894.81</v>
          </cell>
          <cell r="H10">
            <v>6462290.6600000011</v>
          </cell>
        </row>
        <row r="11">
          <cell r="A11">
            <v>210011</v>
          </cell>
          <cell r="B11" t="str">
            <v>St. Agnes</v>
          </cell>
          <cell r="C11">
            <v>3</v>
          </cell>
          <cell r="D11">
            <v>16459</v>
          </cell>
          <cell r="E11">
            <v>31528368.039999988</v>
          </cell>
          <cell r="F11">
            <v>331214.16000000003</v>
          </cell>
          <cell r="G11">
            <v>31513565.15000001</v>
          </cell>
          <cell r="H11">
            <v>63373147.350000098</v>
          </cell>
        </row>
        <row r="12">
          <cell r="A12">
            <v>210012</v>
          </cell>
          <cell r="B12" t="str">
            <v>Sinai</v>
          </cell>
          <cell r="C12">
            <v>3</v>
          </cell>
          <cell r="D12">
            <v>19160</v>
          </cell>
          <cell r="E12">
            <v>31000743.479999989</v>
          </cell>
          <cell r="F12">
            <v>839972.53000000026</v>
          </cell>
          <cell r="G12">
            <v>37714701.090000033</v>
          </cell>
          <cell r="H12">
            <v>69555417.100000009</v>
          </cell>
        </row>
        <row r="13">
          <cell r="A13">
            <v>210013</v>
          </cell>
          <cell r="B13" t="str">
            <v>Grace Medical center</v>
          </cell>
          <cell r="C13">
            <v>3</v>
          </cell>
          <cell r="D13">
            <v>3258</v>
          </cell>
          <cell r="E13">
            <v>6854209.0599999996</v>
          </cell>
          <cell r="G13">
            <v>11997297.079999993</v>
          </cell>
          <cell r="H13">
            <v>18851506.139999989</v>
          </cell>
        </row>
        <row r="14">
          <cell r="A14">
            <v>210015</v>
          </cell>
          <cell r="B14" t="str">
            <v>MedStar Fr Square</v>
          </cell>
          <cell r="C14">
            <v>3</v>
          </cell>
          <cell r="D14">
            <v>26141</v>
          </cell>
          <cell r="E14">
            <v>37979132.600000098</v>
          </cell>
          <cell r="F14">
            <v>33500.83</v>
          </cell>
          <cell r="G14">
            <v>38846161.889999978</v>
          </cell>
          <cell r="H14">
            <v>76858795.320000097</v>
          </cell>
        </row>
        <row r="15">
          <cell r="A15">
            <v>210016</v>
          </cell>
          <cell r="B15" t="str">
            <v>Adventist White Oak</v>
          </cell>
          <cell r="C15">
            <v>3</v>
          </cell>
          <cell r="D15">
            <v>14132</v>
          </cell>
          <cell r="E15">
            <v>19065548.749999978</v>
          </cell>
          <cell r="G15">
            <v>19951803.449999999</v>
          </cell>
          <cell r="H15">
            <v>39017352.200000055</v>
          </cell>
        </row>
        <row r="16">
          <cell r="A16">
            <v>210017</v>
          </cell>
          <cell r="B16" t="str">
            <v>Garrett</v>
          </cell>
          <cell r="C16">
            <v>3</v>
          </cell>
          <cell r="D16">
            <v>2249</v>
          </cell>
          <cell r="E16">
            <v>3107158.1799999978</v>
          </cell>
          <cell r="F16">
            <v>39555.549999999996</v>
          </cell>
          <cell r="G16">
            <v>1087473.83</v>
          </cell>
          <cell r="H16">
            <v>4234187.5599999977</v>
          </cell>
        </row>
        <row r="17">
          <cell r="A17">
            <v>210018</v>
          </cell>
          <cell r="B17" t="str">
            <v>MedStar Montgomery</v>
          </cell>
          <cell r="C17">
            <v>3</v>
          </cell>
          <cell r="D17">
            <v>7869</v>
          </cell>
          <cell r="E17">
            <v>9981917.5000000168</v>
          </cell>
          <cell r="F17">
            <v>35275.72</v>
          </cell>
          <cell r="G17">
            <v>11263795.809999997</v>
          </cell>
          <cell r="H17">
            <v>21280989.029999968</v>
          </cell>
        </row>
        <row r="18">
          <cell r="A18">
            <v>210019</v>
          </cell>
          <cell r="B18" t="str">
            <v>Peninsula</v>
          </cell>
          <cell r="C18">
            <v>3</v>
          </cell>
          <cell r="D18">
            <v>20255</v>
          </cell>
          <cell r="E18">
            <v>19345789.180000022</v>
          </cell>
          <cell r="F18">
            <v>118918.95</v>
          </cell>
          <cell r="G18">
            <v>25512455.52</v>
          </cell>
          <cell r="H18">
            <v>44977163.650000066</v>
          </cell>
        </row>
        <row r="19">
          <cell r="A19">
            <v>210022</v>
          </cell>
          <cell r="B19" t="str">
            <v>Suburban</v>
          </cell>
          <cell r="C19">
            <v>3</v>
          </cell>
          <cell r="D19">
            <v>15271</v>
          </cell>
          <cell r="E19">
            <v>11174889.460000005</v>
          </cell>
          <cell r="F19">
            <v>3402.21</v>
          </cell>
          <cell r="G19">
            <v>21183428.750000007</v>
          </cell>
          <cell r="H19">
            <v>32361720.420000002</v>
          </cell>
        </row>
        <row r="20">
          <cell r="A20">
            <v>210023</v>
          </cell>
          <cell r="B20" t="str">
            <v>Anne Arundel</v>
          </cell>
          <cell r="C20">
            <v>3</v>
          </cell>
          <cell r="D20">
            <v>33199</v>
          </cell>
          <cell r="E20">
            <v>32066088.569999982</v>
          </cell>
          <cell r="F20">
            <v>163123.08999999997</v>
          </cell>
          <cell r="G20">
            <v>28919391.370000008</v>
          </cell>
          <cell r="H20">
            <v>61148603.03000012</v>
          </cell>
        </row>
        <row r="21">
          <cell r="A21">
            <v>210024</v>
          </cell>
          <cell r="B21" t="str">
            <v>MedStar Union Mem</v>
          </cell>
          <cell r="C21">
            <v>3</v>
          </cell>
          <cell r="D21">
            <v>12049</v>
          </cell>
          <cell r="E21">
            <v>27596280.940000031</v>
          </cell>
          <cell r="F21">
            <v>5333.29</v>
          </cell>
          <cell r="G21">
            <v>26040138.139999989</v>
          </cell>
          <cell r="H21">
            <v>53641752.36999993</v>
          </cell>
        </row>
        <row r="22">
          <cell r="A22">
            <v>210027</v>
          </cell>
          <cell r="B22" t="str">
            <v>Western Maryland</v>
          </cell>
          <cell r="C22">
            <v>3</v>
          </cell>
          <cell r="D22">
            <v>13130</v>
          </cell>
          <cell r="E22">
            <v>16238361.430000011</v>
          </cell>
          <cell r="F22">
            <v>18164.71</v>
          </cell>
          <cell r="G22">
            <v>18177565.119999994</v>
          </cell>
          <cell r="H22">
            <v>34434091.260000035</v>
          </cell>
        </row>
        <row r="23">
          <cell r="A23">
            <v>210028</v>
          </cell>
          <cell r="B23" t="str">
            <v>MedStar St. Mary's</v>
          </cell>
          <cell r="C23">
            <v>3</v>
          </cell>
          <cell r="D23">
            <v>9484</v>
          </cell>
          <cell r="E23">
            <v>12146434.619999981</v>
          </cell>
          <cell r="F23">
            <v>2957.49</v>
          </cell>
          <cell r="G23">
            <v>9264312.4999999963</v>
          </cell>
          <cell r="H23">
            <v>21413704.609999955</v>
          </cell>
        </row>
        <row r="24">
          <cell r="A24">
            <v>210029</v>
          </cell>
          <cell r="B24" t="str">
            <v>JH Bayview</v>
          </cell>
          <cell r="C24">
            <v>3</v>
          </cell>
          <cell r="D24">
            <v>21407</v>
          </cell>
          <cell r="E24">
            <v>32854161.249999966</v>
          </cell>
          <cell r="F24">
            <v>206541.63999999998</v>
          </cell>
          <cell r="G24">
            <v>44669194.189999975</v>
          </cell>
          <cell r="H24">
            <v>77729897.080000207</v>
          </cell>
        </row>
        <row r="25">
          <cell r="A25">
            <v>210030</v>
          </cell>
          <cell r="B25" t="str">
            <v>UM-Chestertown</v>
          </cell>
          <cell r="C25">
            <v>3</v>
          </cell>
          <cell r="D25">
            <v>805</v>
          </cell>
          <cell r="E25">
            <v>2141468.2800000012</v>
          </cell>
          <cell r="G25">
            <v>994698.87</v>
          </cell>
          <cell r="H25">
            <v>3136167.1500000008</v>
          </cell>
        </row>
        <row r="26">
          <cell r="A26">
            <v>210032</v>
          </cell>
          <cell r="B26" t="str">
            <v>ChristianaCare, Union</v>
          </cell>
          <cell r="C26">
            <v>3</v>
          </cell>
          <cell r="D26">
            <v>5926</v>
          </cell>
          <cell r="E26">
            <v>8788543.3400000036</v>
          </cell>
          <cell r="G26">
            <v>9841914.1599999946</v>
          </cell>
          <cell r="H26">
            <v>18630457.500000004</v>
          </cell>
        </row>
        <row r="27">
          <cell r="A27">
            <v>210033</v>
          </cell>
          <cell r="B27" t="str">
            <v>Carroll</v>
          </cell>
          <cell r="C27">
            <v>3</v>
          </cell>
          <cell r="D27">
            <v>11952</v>
          </cell>
          <cell r="E27">
            <v>19386199.539999969</v>
          </cell>
          <cell r="F27">
            <v>50305.05</v>
          </cell>
          <cell r="G27">
            <v>15853752.610000005</v>
          </cell>
          <cell r="H27">
            <v>35290257.199999966</v>
          </cell>
        </row>
        <row r="28">
          <cell r="A28">
            <v>210034</v>
          </cell>
          <cell r="B28" t="str">
            <v>MedStar Harbor</v>
          </cell>
          <cell r="C28">
            <v>3</v>
          </cell>
          <cell r="D28">
            <v>9552</v>
          </cell>
          <cell r="E28">
            <v>18322068.790000025</v>
          </cell>
          <cell r="G28">
            <v>16559172.819999993</v>
          </cell>
          <cell r="H28">
            <v>34881241.610000044</v>
          </cell>
        </row>
        <row r="29">
          <cell r="A29">
            <v>210035</v>
          </cell>
          <cell r="B29" t="str">
            <v>UM-Charles Regional</v>
          </cell>
          <cell r="C29">
            <v>3</v>
          </cell>
          <cell r="D29">
            <v>7430</v>
          </cell>
          <cell r="E29">
            <v>10811841.340000002</v>
          </cell>
          <cell r="F29">
            <v>61335.859999999993</v>
          </cell>
          <cell r="G29">
            <v>11188745.390000017</v>
          </cell>
          <cell r="H29">
            <v>22061922.589999963</v>
          </cell>
        </row>
        <row r="30">
          <cell r="A30">
            <v>210037</v>
          </cell>
          <cell r="B30" t="str">
            <v>UM-Easton</v>
          </cell>
          <cell r="C30">
            <v>3</v>
          </cell>
          <cell r="D30">
            <v>8305</v>
          </cell>
          <cell r="E30">
            <v>8636036.5700000077</v>
          </cell>
          <cell r="F30">
            <v>49035.560000000005</v>
          </cell>
          <cell r="G30">
            <v>9780684.9700000025</v>
          </cell>
          <cell r="H30">
            <v>18465757.100000005</v>
          </cell>
        </row>
        <row r="31">
          <cell r="A31">
            <v>210038</v>
          </cell>
          <cell r="B31" t="str">
            <v>UMMC Midtown</v>
          </cell>
          <cell r="C31">
            <v>3</v>
          </cell>
          <cell r="D31">
            <v>6107</v>
          </cell>
          <cell r="E31">
            <v>15170482.719999991</v>
          </cell>
          <cell r="G31">
            <v>17423261.749999996</v>
          </cell>
          <cell r="H31">
            <v>32593744.469999984</v>
          </cell>
        </row>
        <row r="32">
          <cell r="A32">
            <v>210039</v>
          </cell>
          <cell r="B32" t="str">
            <v>Calvert</v>
          </cell>
          <cell r="C32">
            <v>3</v>
          </cell>
          <cell r="D32">
            <v>7376</v>
          </cell>
          <cell r="E32">
            <v>9605068.0999999903</v>
          </cell>
          <cell r="F32">
            <v>61895.029999999984</v>
          </cell>
          <cell r="G32">
            <v>9097377.7299999986</v>
          </cell>
          <cell r="H32">
            <v>18764340.859999996</v>
          </cell>
        </row>
        <row r="33">
          <cell r="A33">
            <v>210040</v>
          </cell>
          <cell r="B33" t="str">
            <v>Northwest</v>
          </cell>
          <cell r="C33">
            <v>3</v>
          </cell>
          <cell r="D33">
            <v>10679</v>
          </cell>
          <cell r="E33">
            <v>18578628.299999971</v>
          </cell>
          <cell r="G33">
            <v>19191626.680000037</v>
          </cell>
          <cell r="H33">
            <v>37770254.980000086</v>
          </cell>
        </row>
        <row r="34">
          <cell r="A34">
            <v>210043</v>
          </cell>
          <cell r="B34" t="str">
            <v>UM-BWMC</v>
          </cell>
          <cell r="C34">
            <v>3</v>
          </cell>
          <cell r="D34">
            <v>22920</v>
          </cell>
          <cell r="E34">
            <v>25675977.21000006</v>
          </cell>
          <cell r="F34">
            <v>299729.06999999995</v>
          </cell>
          <cell r="G34">
            <v>37571810.150000028</v>
          </cell>
          <cell r="H34">
            <v>63547516.429999992</v>
          </cell>
        </row>
        <row r="35">
          <cell r="A35">
            <v>210044</v>
          </cell>
          <cell r="B35" t="str">
            <v>GBMC</v>
          </cell>
          <cell r="C35">
            <v>3</v>
          </cell>
          <cell r="D35">
            <v>23658</v>
          </cell>
          <cell r="E35">
            <v>23131625.200000018</v>
          </cell>
          <cell r="F35">
            <v>142263.94</v>
          </cell>
          <cell r="G35">
            <v>22035591.920000006</v>
          </cell>
          <cell r="H35">
            <v>45309481.06000004</v>
          </cell>
        </row>
        <row r="36">
          <cell r="A36">
            <v>210045</v>
          </cell>
          <cell r="B36" t="str">
            <v>McCready</v>
          </cell>
          <cell r="C36">
            <v>3</v>
          </cell>
          <cell r="D36">
            <v>148</v>
          </cell>
          <cell r="E36">
            <v>843021.79999999981</v>
          </cell>
          <cell r="G36">
            <v>57081.83</v>
          </cell>
          <cell r="H36">
            <v>900103.62999999989</v>
          </cell>
        </row>
        <row r="37">
          <cell r="A37">
            <v>210048</v>
          </cell>
          <cell r="B37" t="str">
            <v>Howard County</v>
          </cell>
          <cell r="C37">
            <v>3</v>
          </cell>
          <cell r="D37">
            <v>20830</v>
          </cell>
          <cell r="E37">
            <v>15488759.669999994</v>
          </cell>
          <cell r="F37">
            <v>35556.450000000004</v>
          </cell>
          <cell r="G37">
            <v>22353161.98</v>
          </cell>
          <cell r="H37">
            <v>37877478.099999987</v>
          </cell>
        </row>
        <row r="38">
          <cell r="A38">
            <v>210049</v>
          </cell>
          <cell r="B38" t="str">
            <v>UM-Upper Chesapeake</v>
          </cell>
          <cell r="C38">
            <v>3</v>
          </cell>
          <cell r="D38">
            <v>17056</v>
          </cell>
          <cell r="E38">
            <v>18784982.090000007</v>
          </cell>
          <cell r="F38">
            <v>178684.04</v>
          </cell>
          <cell r="G38">
            <v>23084750.310000032</v>
          </cell>
          <cell r="H38">
            <v>42048416.44000005</v>
          </cell>
        </row>
        <row r="39">
          <cell r="A39">
            <v>210051</v>
          </cell>
          <cell r="B39" t="str">
            <v>Doctors</v>
          </cell>
          <cell r="C39">
            <v>3</v>
          </cell>
          <cell r="D39">
            <v>13660</v>
          </cell>
          <cell r="E39">
            <v>22943526.980000004</v>
          </cell>
          <cell r="G39">
            <v>22438928.180000007</v>
          </cell>
          <cell r="H39">
            <v>45382455.160000063</v>
          </cell>
        </row>
        <row r="40">
          <cell r="A40">
            <v>210055</v>
          </cell>
          <cell r="B40" t="str">
            <v>UM-Laurel</v>
          </cell>
          <cell r="C40">
            <v>3</v>
          </cell>
          <cell r="D40">
            <v>480</v>
          </cell>
          <cell r="E40">
            <v>977040.31999999983</v>
          </cell>
          <cell r="G40">
            <v>115882.84</v>
          </cell>
          <cell r="H40">
            <v>1092923.1599999999</v>
          </cell>
        </row>
        <row r="41">
          <cell r="A41">
            <v>210056</v>
          </cell>
          <cell r="B41" t="str">
            <v>MedStar Good Sam</v>
          </cell>
          <cell r="C41">
            <v>3</v>
          </cell>
          <cell r="D41">
            <v>10469</v>
          </cell>
          <cell r="E41">
            <v>26061883.840000052</v>
          </cell>
          <cell r="F41">
            <v>14461.14</v>
          </cell>
          <cell r="G41">
            <v>24910748.579999998</v>
          </cell>
          <cell r="H41">
            <v>50987093.560000055</v>
          </cell>
        </row>
        <row r="42">
          <cell r="A42">
            <v>210057</v>
          </cell>
          <cell r="B42" t="str">
            <v>Shady Grove</v>
          </cell>
          <cell r="C42">
            <v>3</v>
          </cell>
          <cell r="D42">
            <v>26581</v>
          </cell>
          <cell r="E42">
            <v>18311126.419999983</v>
          </cell>
          <cell r="F42">
            <v>317250.26000000007</v>
          </cell>
          <cell r="G42">
            <v>25543831.009999979</v>
          </cell>
          <cell r="H42">
            <v>44172207.690000117</v>
          </cell>
        </row>
        <row r="43">
          <cell r="A43">
            <v>210058</v>
          </cell>
          <cell r="B43" t="str">
            <v>UMROI</v>
          </cell>
          <cell r="C43">
            <v>3</v>
          </cell>
          <cell r="D43">
            <v>2201</v>
          </cell>
          <cell r="E43">
            <v>10199.76</v>
          </cell>
          <cell r="G43">
            <v>171696.37999999998</v>
          </cell>
          <cell r="H43">
            <v>181896.13999999996</v>
          </cell>
        </row>
        <row r="44">
          <cell r="A44">
            <v>210060</v>
          </cell>
          <cell r="B44" t="str">
            <v>Ft. Washington</v>
          </cell>
          <cell r="C44">
            <v>3</v>
          </cell>
          <cell r="D44">
            <v>2583</v>
          </cell>
          <cell r="E44">
            <v>5395945.0600000042</v>
          </cell>
          <cell r="G44">
            <v>2075256.530000001</v>
          </cell>
          <cell r="H44">
            <v>7471201.5899999999</v>
          </cell>
        </row>
        <row r="45">
          <cell r="A45">
            <v>210061</v>
          </cell>
          <cell r="B45" t="str">
            <v>Atlantic General</v>
          </cell>
          <cell r="C45">
            <v>3</v>
          </cell>
          <cell r="D45">
            <v>3596</v>
          </cell>
          <cell r="E45">
            <v>6281025.0000000028</v>
          </cell>
          <cell r="F45">
            <v>4072.27</v>
          </cell>
          <cell r="G45">
            <v>3684150.8600000017</v>
          </cell>
          <cell r="H45">
            <v>9969248.1299999841</v>
          </cell>
        </row>
        <row r="46">
          <cell r="A46">
            <v>210062</v>
          </cell>
          <cell r="B46" t="str">
            <v>MedStar Southern MD</v>
          </cell>
          <cell r="C46">
            <v>3</v>
          </cell>
          <cell r="D46">
            <v>13528</v>
          </cell>
          <cell r="E46">
            <v>21857152.310000047</v>
          </cell>
          <cell r="G46">
            <v>19806249.710000031</v>
          </cell>
          <cell r="H46">
            <v>41663402.019999884</v>
          </cell>
        </row>
        <row r="47">
          <cell r="A47">
            <v>210063</v>
          </cell>
          <cell r="B47" t="str">
            <v>UM-St. Joe</v>
          </cell>
          <cell r="C47">
            <v>3</v>
          </cell>
          <cell r="D47">
            <v>17704</v>
          </cell>
          <cell r="E47">
            <v>11882252.379999992</v>
          </cell>
          <cell r="F47">
            <v>131123.69</v>
          </cell>
          <cell r="G47">
            <v>22439729.949999973</v>
          </cell>
          <cell r="H47">
            <v>34453106.019999973</v>
          </cell>
        </row>
        <row r="48">
          <cell r="A48">
            <v>210064</v>
          </cell>
          <cell r="B48" t="str">
            <v>Levindale</v>
          </cell>
          <cell r="C48">
            <v>3</v>
          </cell>
          <cell r="D48">
            <v>1243</v>
          </cell>
          <cell r="G48">
            <v>4596281.8800000018</v>
          </cell>
          <cell r="H48">
            <v>4596281.8800000018</v>
          </cell>
        </row>
        <row r="49">
          <cell r="A49">
            <v>210065</v>
          </cell>
          <cell r="B49" t="str">
            <v>HC-Germantown</v>
          </cell>
          <cell r="C49">
            <v>3</v>
          </cell>
          <cell r="D49">
            <v>6911</v>
          </cell>
          <cell r="E49">
            <v>7274683.2700000005</v>
          </cell>
          <cell r="G49">
            <v>7625822.3200000022</v>
          </cell>
          <cell r="H49">
            <v>14900505.589999985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ll Payers"/>
      <sheetName val="Summary - Medicare FFS"/>
      <sheetName val="Summary - Medicaid"/>
      <sheetName val="Disclaimer"/>
    </sheetNames>
    <sheetDataSet>
      <sheetData sheetId="0">
        <row r="1">
          <cell r="A1" t="str">
            <v>Potentially Avoidable Utilization (PAU) and PQI v2019 - All Payers, CY 2019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</row>
        <row r="2">
          <cell r="N2">
            <v>216597846.43000001</v>
          </cell>
        </row>
        <row r="3">
          <cell r="A3" t="str">
            <v>CY2019 (January   - December )</v>
          </cell>
          <cell r="B3"/>
          <cell r="C3"/>
          <cell r="D3" t="str">
            <v>ALL PAYERS - Volume</v>
          </cell>
          <cell r="E3"/>
          <cell r="F3"/>
          <cell r="G3"/>
          <cell r="H3"/>
          <cell r="I3"/>
          <cell r="J3"/>
          <cell r="K3"/>
          <cell r="L3"/>
          <cell r="M3" t="str">
            <v>ALL PAYERS - $</v>
          </cell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</row>
        <row r="4">
          <cell r="A4" t="str">
            <v>Hospital ID</v>
          </cell>
          <cell r="B4" t="str">
            <v>Hospital Name</v>
          </cell>
          <cell r="C4" t="str">
            <v>Payment Type</v>
          </cell>
          <cell r="D4" t="str">
            <v>Total Inpatient &amp; 24hr+ Observation Discharges</v>
          </cell>
          <cell r="E4" t="str">
            <v>30 Day Readmissions</v>
          </cell>
          <cell r="F4" t="str">
            <v>PQIs</v>
          </cell>
          <cell r="G4" t="str">
            <v>PDIs</v>
          </cell>
          <cell r="H4" t="str">
            <v>%Readmission</v>
          </cell>
          <cell r="I4" t="str">
            <v>%PQIs</v>
          </cell>
          <cell r="J4" t="str">
            <v>%PDIs</v>
          </cell>
          <cell r="K4" t="str">
            <v>Total PQI, PDI or Readmission</v>
          </cell>
          <cell r="L4" t="str">
            <v>%PAUs</v>
          </cell>
          <cell r="M4" t="str">
            <v>Total Outpatient Charges</v>
          </cell>
          <cell r="N4" t="str">
            <v>Total Inpatient Charges</v>
          </cell>
          <cell r="O4" t="str">
            <v>24 Hrs+ Observation Charges</v>
          </cell>
          <cell r="P4" t="str">
            <v>30 Day Readmission Charges</v>
          </cell>
          <cell r="Q4" t="str">
            <v>PQI Charges</v>
          </cell>
          <cell r="R4" t="str">
            <v>PDI Charges</v>
          </cell>
          <cell r="S4" t="str">
            <v>Total PAU Charges</v>
          </cell>
          <cell r="T4" t="str">
            <v>TOTAL IP + OP Charges</v>
          </cell>
          <cell r="U4" t="str">
            <v>%Readmission ($)</v>
          </cell>
          <cell r="V4" t="str">
            <v>%PQIs ($)</v>
          </cell>
          <cell r="W4" t="str">
            <v>%PDIs ($)</v>
          </cell>
          <cell r="X4" t="str">
            <v>%PAUs ($)</v>
          </cell>
        </row>
        <row r="5">
          <cell r="A5" t="str">
            <v>A</v>
          </cell>
          <cell r="B5" t="str">
            <v>B</v>
          </cell>
          <cell r="C5" t="str">
            <v>C</v>
          </cell>
          <cell r="D5" t="str">
            <v>D</v>
          </cell>
          <cell r="E5" t="str">
            <v>E</v>
          </cell>
          <cell r="F5" t="str">
            <v>F</v>
          </cell>
          <cell r="G5" t="str">
            <v>G</v>
          </cell>
          <cell r="H5" t="str">
            <v>H = E/D</v>
          </cell>
          <cell r="I5" t="str">
            <v>I = F/D</v>
          </cell>
          <cell r="J5" t="str">
            <v>J = G/D</v>
          </cell>
          <cell r="K5" t="str">
            <v>K=(E, F or G)</v>
          </cell>
          <cell r="L5" t="str">
            <v>L = K/D</v>
          </cell>
          <cell r="M5" t="str">
            <v>M</v>
          </cell>
          <cell r="N5" t="str">
            <v>N</v>
          </cell>
          <cell r="O5" t="str">
            <v>O</v>
          </cell>
          <cell r="P5" t="str">
            <v>P</v>
          </cell>
          <cell r="Q5" t="str">
            <v>Q</v>
          </cell>
          <cell r="R5" t="str">
            <v>R</v>
          </cell>
          <cell r="S5" t="str">
            <v>S</v>
          </cell>
          <cell r="T5" t="str">
            <v>T = M+N</v>
          </cell>
          <cell r="U5" t="str">
            <v>U = P/T</v>
          </cell>
          <cell r="V5" t="str">
            <v>V = Q/T</v>
          </cell>
          <cell r="W5" t="str">
            <v>W = R/T</v>
          </cell>
          <cell r="X5" t="str">
            <v>X = S/T</v>
          </cell>
        </row>
        <row r="6">
          <cell r="A6">
            <v>210001</v>
          </cell>
          <cell r="B6" t="str">
            <v>Meritus</v>
          </cell>
          <cell r="C6" t="str">
            <v>TPR</v>
          </cell>
          <cell r="D6">
            <v>18623</v>
          </cell>
          <cell r="E6">
            <v>1839</v>
          </cell>
          <cell r="F6">
            <v>1776</v>
          </cell>
          <cell r="G6">
            <v>32</v>
          </cell>
          <cell r="H6">
            <v>9.8699999999999996E-2</v>
          </cell>
          <cell r="I6">
            <v>9.5399999999999999E-2</v>
          </cell>
          <cell r="J6">
            <v>1.6999999999999999E-3</v>
          </cell>
          <cell r="K6">
            <v>3647</v>
          </cell>
          <cell r="L6">
            <v>0.1958</v>
          </cell>
          <cell r="M6">
            <v>159457667.49000001</v>
          </cell>
          <cell r="N6">
            <v>208317621.06999999</v>
          </cell>
          <cell r="O6">
            <v>8280225.3600000003</v>
          </cell>
          <cell r="P6">
            <v>25014461.02</v>
          </cell>
          <cell r="Q6">
            <v>18742971.890000001</v>
          </cell>
          <cell r="R6">
            <v>162863.74</v>
          </cell>
          <cell r="S6">
            <v>43920296.649999999</v>
          </cell>
          <cell r="T6">
            <v>367775288.56</v>
          </cell>
          <cell r="U6">
            <v>6.8000000000000005E-2</v>
          </cell>
          <cell r="V6">
            <v>5.0999999999999997E-2</v>
          </cell>
          <cell r="W6">
            <v>4.0000000000000002E-4</v>
          </cell>
          <cell r="X6">
            <v>0.11940000000000001</v>
          </cell>
        </row>
        <row r="7">
          <cell r="A7">
            <v>210002</v>
          </cell>
          <cell r="B7" t="str">
            <v>UMMC</v>
          </cell>
          <cell r="C7" t="str">
            <v>GBR</v>
          </cell>
          <cell r="D7">
            <v>29883</v>
          </cell>
          <cell r="E7">
            <v>3259</v>
          </cell>
          <cell r="F7">
            <v>1043</v>
          </cell>
          <cell r="G7">
            <v>89</v>
          </cell>
          <cell r="H7">
            <v>0.1091</v>
          </cell>
          <cell r="I7">
            <v>3.49E-2</v>
          </cell>
          <cell r="J7">
            <v>3.0000000000000001E-3</v>
          </cell>
          <cell r="K7">
            <v>4391</v>
          </cell>
          <cell r="L7">
            <v>0.1469</v>
          </cell>
          <cell r="M7">
            <v>602546227.55999994</v>
          </cell>
          <cell r="N7">
            <v>1240809597.6800001</v>
          </cell>
          <cell r="O7">
            <v>15785220.369999999</v>
          </cell>
          <cell r="P7">
            <v>104081135.87</v>
          </cell>
          <cell r="Q7">
            <v>32204849.960000001</v>
          </cell>
          <cell r="R7">
            <v>964683.57</v>
          </cell>
          <cell r="S7">
            <v>137250669.40000001</v>
          </cell>
          <cell r="T7">
            <v>1843355825.24</v>
          </cell>
          <cell r="U7">
            <v>5.6500000000000002E-2</v>
          </cell>
          <cell r="V7">
            <v>1.7500000000000002E-2</v>
          </cell>
          <cell r="W7">
            <v>5.0000000000000001E-4</v>
          </cell>
          <cell r="X7">
            <v>7.4499999999999997E-2</v>
          </cell>
        </row>
        <row r="8">
          <cell r="A8">
            <v>210003</v>
          </cell>
          <cell r="B8" t="str">
            <v>UM-PGHC</v>
          </cell>
          <cell r="C8" t="str">
            <v>GBR</v>
          </cell>
          <cell r="D8">
            <v>13688</v>
          </cell>
          <cell r="E8">
            <v>1328</v>
          </cell>
          <cell r="F8">
            <v>1152</v>
          </cell>
          <cell r="G8" t="str">
            <v xml:space="preserve"> </v>
          </cell>
          <cell r="H8">
            <v>9.7000000000000003E-2</v>
          </cell>
          <cell r="I8">
            <v>8.4199999999999997E-2</v>
          </cell>
          <cell r="J8" t="str">
            <v xml:space="preserve"> </v>
          </cell>
          <cell r="K8">
            <v>2480</v>
          </cell>
          <cell r="L8">
            <v>0.1812</v>
          </cell>
          <cell r="M8">
            <v>80350486.390000001</v>
          </cell>
          <cell r="N8">
            <v>257407238.40000001</v>
          </cell>
          <cell r="O8">
            <v>12624462.25</v>
          </cell>
          <cell r="P8">
            <v>29803292.600000001</v>
          </cell>
          <cell r="Q8">
            <v>17089850.510000002</v>
          </cell>
          <cell r="R8" t="str">
            <v xml:space="preserve"> </v>
          </cell>
          <cell r="S8">
            <v>46893143.109999999</v>
          </cell>
          <cell r="T8">
            <v>337757724.79000002</v>
          </cell>
          <cell r="U8">
            <v>8.8200000000000001E-2</v>
          </cell>
          <cell r="V8">
            <v>5.0599999999999999E-2</v>
          </cell>
          <cell r="W8" t="str">
            <v xml:space="preserve"> </v>
          </cell>
          <cell r="X8">
            <v>0.13880000000000001</v>
          </cell>
        </row>
        <row r="9">
          <cell r="A9">
            <v>210004</v>
          </cell>
          <cell r="B9" t="str">
            <v>Holy Cross</v>
          </cell>
          <cell r="C9" t="str">
            <v>GBR</v>
          </cell>
          <cell r="D9">
            <v>37662</v>
          </cell>
          <cell r="E9">
            <v>2354</v>
          </cell>
          <cell r="F9">
            <v>1753</v>
          </cell>
          <cell r="G9">
            <v>17</v>
          </cell>
          <cell r="H9">
            <v>6.25E-2</v>
          </cell>
          <cell r="I9">
            <v>4.65E-2</v>
          </cell>
          <cell r="J9">
            <v>5.0000000000000001E-4</v>
          </cell>
          <cell r="K9">
            <v>4124</v>
          </cell>
          <cell r="L9">
            <v>0.1095</v>
          </cell>
          <cell r="M9">
            <v>147333261.81</v>
          </cell>
          <cell r="N9">
            <v>375575457.05000001</v>
          </cell>
          <cell r="O9">
            <v>13664684.51</v>
          </cell>
          <cell r="P9">
            <v>37745430.090000004</v>
          </cell>
          <cell r="Q9">
            <v>18718228.850000001</v>
          </cell>
          <cell r="R9">
            <v>77463.95</v>
          </cell>
          <cell r="S9">
            <v>56541122.890000001</v>
          </cell>
          <cell r="T9">
            <v>522908718.86000001</v>
          </cell>
          <cell r="U9">
            <v>7.22E-2</v>
          </cell>
          <cell r="V9">
            <v>3.5799999999999998E-2</v>
          </cell>
          <cell r="W9">
            <v>1E-4</v>
          </cell>
          <cell r="X9">
            <v>0.1081</v>
          </cell>
        </row>
        <row r="10">
          <cell r="A10">
            <v>210005</v>
          </cell>
          <cell r="B10" t="str">
            <v>Frederick</v>
          </cell>
          <cell r="C10" t="str">
            <v>GBR</v>
          </cell>
          <cell r="D10">
            <v>19912</v>
          </cell>
          <cell r="E10">
            <v>1825</v>
          </cell>
          <cell r="F10">
            <v>1504</v>
          </cell>
          <cell r="G10">
            <v>13</v>
          </cell>
          <cell r="H10">
            <v>9.1700000000000004E-2</v>
          </cell>
          <cell r="I10">
            <v>7.5499999999999998E-2</v>
          </cell>
          <cell r="J10">
            <v>6.9999999999999999E-4</v>
          </cell>
          <cell r="K10">
            <v>3342</v>
          </cell>
          <cell r="L10">
            <v>0.1678</v>
          </cell>
          <cell r="M10">
            <v>132806723.09999999</v>
          </cell>
          <cell r="N10">
            <v>232349844.02000001</v>
          </cell>
          <cell r="O10">
            <v>13237087.550000001</v>
          </cell>
          <cell r="P10">
            <v>26139959.27</v>
          </cell>
          <cell r="Q10">
            <v>17831360.379999999</v>
          </cell>
          <cell r="R10">
            <v>64453.2</v>
          </cell>
          <cell r="S10">
            <v>44035772.850000001</v>
          </cell>
          <cell r="T10">
            <v>365156567.12</v>
          </cell>
          <cell r="U10">
            <v>7.1599999999999997E-2</v>
          </cell>
          <cell r="V10">
            <v>4.8800000000000003E-2</v>
          </cell>
          <cell r="W10">
            <v>2.0000000000000001E-4</v>
          </cell>
          <cell r="X10">
            <v>0.1206</v>
          </cell>
        </row>
        <row r="11">
          <cell r="A11">
            <v>210006</v>
          </cell>
          <cell r="B11" t="str">
            <v>UM-Harford</v>
          </cell>
          <cell r="C11" t="str">
            <v>GBR</v>
          </cell>
          <cell r="D11">
            <v>5697</v>
          </cell>
          <cell r="E11">
            <v>812</v>
          </cell>
          <cell r="F11">
            <v>718</v>
          </cell>
          <cell r="G11" t="str">
            <v xml:space="preserve"> </v>
          </cell>
          <cell r="H11">
            <v>0.14249999999999999</v>
          </cell>
          <cell r="I11">
            <v>0.126</v>
          </cell>
          <cell r="J11" t="str">
            <v xml:space="preserve"> </v>
          </cell>
          <cell r="K11">
            <v>1530</v>
          </cell>
          <cell r="L11">
            <v>0.26860000000000001</v>
          </cell>
          <cell r="M11">
            <v>53218505.979999997</v>
          </cell>
          <cell r="N11">
            <v>56385879.579999998</v>
          </cell>
          <cell r="O11">
            <v>10440867.99</v>
          </cell>
          <cell r="P11">
            <v>11039065.779999999</v>
          </cell>
          <cell r="Q11">
            <v>7673175.2300000004</v>
          </cell>
          <cell r="R11" t="str">
            <v xml:space="preserve"> </v>
          </cell>
          <cell r="S11">
            <v>18712241.010000002</v>
          </cell>
          <cell r="T11">
            <v>109604385.56</v>
          </cell>
          <cell r="U11">
            <v>0.1007</v>
          </cell>
          <cell r="V11">
            <v>7.0000000000000007E-2</v>
          </cell>
          <cell r="W11" t="str">
            <v xml:space="preserve"> </v>
          </cell>
          <cell r="X11">
            <v>0.17069999999999999</v>
          </cell>
        </row>
        <row r="12">
          <cell r="A12">
            <v>210008</v>
          </cell>
          <cell r="B12" t="str">
            <v>Mercy</v>
          </cell>
          <cell r="C12" t="str">
            <v>GBR</v>
          </cell>
          <cell r="D12">
            <v>17135</v>
          </cell>
          <cell r="E12">
            <v>1341</v>
          </cell>
          <cell r="F12">
            <v>864</v>
          </cell>
          <cell r="G12" t="str">
            <v xml:space="preserve"> </v>
          </cell>
          <cell r="H12">
            <v>7.8299999999999995E-2</v>
          </cell>
          <cell r="I12">
            <v>5.04E-2</v>
          </cell>
          <cell r="J12" t="str">
            <v xml:space="preserve"> </v>
          </cell>
          <cell r="K12">
            <v>2205</v>
          </cell>
          <cell r="L12">
            <v>0.12870000000000001</v>
          </cell>
          <cell r="M12">
            <v>325206483.37</v>
          </cell>
          <cell r="N12">
            <v>247763066.75999999</v>
          </cell>
          <cell r="O12">
            <v>11473152.35</v>
          </cell>
          <cell r="P12">
            <v>19310255.25</v>
          </cell>
          <cell r="Q12">
            <v>10744464.779999999</v>
          </cell>
          <cell r="R12" t="str">
            <v xml:space="preserve"> </v>
          </cell>
          <cell r="S12">
            <v>30054720.030000001</v>
          </cell>
          <cell r="T12">
            <v>572969550.13</v>
          </cell>
          <cell r="U12">
            <v>3.3700000000000001E-2</v>
          </cell>
          <cell r="V12">
            <v>1.8800000000000001E-2</v>
          </cell>
          <cell r="W12" t="str">
            <v xml:space="preserve"> </v>
          </cell>
          <cell r="X12">
            <v>5.2499999999999998E-2</v>
          </cell>
        </row>
        <row r="13">
          <cell r="A13">
            <v>210009</v>
          </cell>
          <cell r="B13" t="str">
            <v>Johns Hopkins</v>
          </cell>
          <cell r="C13" t="str">
            <v>GBR</v>
          </cell>
          <cell r="D13">
            <v>46879</v>
          </cell>
          <cell r="E13">
            <v>5961</v>
          </cell>
          <cell r="F13">
            <v>1910</v>
          </cell>
          <cell r="G13">
            <v>172</v>
          </cell>
          <cell r="H13">
            <v>0.12720000000000001</v>
          </cell>
          <cell r="I13">
            <v>4.07E-2</v>
          </cell>
          <cell r="J13">
            <v>3.7000000000000002E-3</v>
          </cell>
          <cell r="K13">
            <v>8043</v>
          </cell>
          <cell r="L13">
            <v>0.1716</v>
          </cell>
          <cell r="M13">
            <v>1002215501.08</v>
          </cell>
          <cell r="N13">
            <v>1550957684.9100001</v>
          </cell>
          <cell r="O13">
            <v>14823615.5</v>
          </cell>
          <cell r="P13">
            <v>182138301.68000001</v>
          </cell>
          <cell r="Q13">
            <v>47842143.310000002</v>
          </cell>
          <cell r="R13">
            <v>1515150.01</v>
          </cell>
          <cell r="S13">
            <v>231495595</v>
          </cell>
          <cell r="T13">
            <v>2553173185.9899998</v>
          </cell>
          <cell r="U13">
            <v>7.1300000000000002E-2</v>
          </cell>
          <cell r="V13">
            <v>1.8700000000000001E-2</v>
          </cell>
          <cell r="W13">
            <v>5.9999999999999995E-4</v>
          </cell>
          <cell r="X13">
            <v>9.0700000000000003E-2</v>
          </cell>
        </row>
        <row r="14">
          <cell r="A14">
            <v>210010</v>
          </cell>
          <cell r="B14" t="str">
            <v>UM-Dorchester</v>
          </cell>
          <cell r="C14" t="str">
            <v>TPR</v>
          </cell>
          <cell r="D14">
            <v>1683</v>
          </cell>
          <cell r="E14">
            <v>204</v>
          </cell>
          <cell r="F14">
            <v>259</v>
          </cell>
          <cell r="G14" t="str">
            <v xml:space="preserve"> </v>
          </cell>
          <cell r="H14">
            <v>0.1212</v>
          </cell>
          <cell r="I14">
            <v>0.15390000000000001</v>
          </cell>
          <cell r="J14" t="str">
            <v xml:space="preserve"> </v>
          </cell>
          <cell r="K14">
            <v>463</v>
          </cell>
          <cell r="L14">
            <v>0.27510000000000001</v>
          </cell>
          <cell r="M14">
            <v>24318345.07</v>
          </cell>
          <cell r="N14">
            <v>18210522.559999999</v>
          </cell>
          <cell r="O14">
            <v>3087798.91</v>
          </cell>
          <cell r="P14">
            <v>3500462.91</v>
          </cell>
          <cell r="Q14">
            <v>2961827.75</v>
          </cell>
          <cell r="R14" t="str">
            <v xml:space="preserve"> </v>
          </cell>
          <cell r="S14">
            <v>6462290.6600000001</v>
          </cell>
          <cell r="T14">
            <v>42528867.630000003</v>
          </cell>
          <cell r="U14">
            <v>8.2299999999999998E-2</v>
          </cell>
          <cell r="V14">
            <v>6.9599999999999995E-2</v>
          </cell>
          <cell r="W14" t="str">
            <v xml:space="preserve"> </v>
          </cell>
          <cell r="X14">
            <v>0.152</v>
          </cell>
        </row>
        <row r="15">
          <cell r="A15">
            <v>210011</v>
          </cell>
          <cell r="B15" t="str">
            <v>St. Agnes</v>
          </cell>
          <cell r="C15" t="str">
            <v>GBR</v>
          </cell>
          <cell r="D15">
            <v>16459</v>
          </cell>
          <cell r="E15">
            <v>1903</v>
          </cell>
          <cell r="F15">
            <v>1882</v>
          </cell>
          <cell r="G15">
            <v>52</v>
          </cell>
          <cell r="H15">
            <v>0.11559999999999999</v>
          </cell>
          <cell r="I15">
            <v>0.1143</v>
          </cell>
          <cell r="J15">
            <v>3.2000000000000002E-3</v>
          </cell>
          <cell r="K15">
            <v>3837</v>
          </cell>
          <cell r="L15">
            <v>0.2331</v>
          </cell>
          <cell r="M15">
            <v>191022904.21000001</v>
          </cell>
          <cell r="N15">
            <v>241368909.77000001</v>
          </cell>
          <cell r="O15">
            <v>13589738.92</v>
          </cell>
          <cell r="P15">
            <v>37414559.25</v>
          </cell>
          <cell r="Q15">
            <v>25637310.629999999</v>
          </cell>
          <cell r="R15">
            <v>321277.46999999997</v>
          </cell>
          <cell r="S15">
            <v>63373147.350000001</v>
          </cell>
          <cell r="T15">
            <v>432391813.98000002</v>
          </cell>
          <cell r="U15">
            <v>8.6499999999999994E-2</v>
          </cell>
          <cell r="V15">
            <v>5.9299999999999999E-2</v>
          </cell>
          <cell r="W15">
            <v>6.9999999999999999E-4</v>
          </cell>
          <cell r="X15">
            <v>0.14660000000000001</v>
          </cell>
        </row>
        <row r="16">
          <cell r="A16">
            <v>210012</v>
          </cell>
          <cell r="B16" t="str">
            <v>Sinai</v>
          </cell>
          <cell r="C16" t="str">
            <v>GBR</v>
          </cell>
          <cell r="D16">
            <v>19160</v>
          </cell>
          <cell r="E16">
            <v>1682</v>
          </cell>
          <cell r="F16">
            <v>1423</v>
          </cell>
          <cell r="G16">
            <v>74</v>
          </cell>
          <cell r="H16">
            <v>8.7800000000000003E-2</v>
          </cell>
          <cell r="I16">
            <v>7.4300000000000005E-2</v>
          </cell>
          <cell r="J16">
            <v>3.8999999999999998E-3</v>
          </cell>
          <cell r="K16">
            <v>3179</v>
          </cell>
          <cell r="L16">
            <v>0.16589999999999999</v>
          </cell>
          <cell r="M16">
            <v>383182094.23000002</v>
          </cell>
          <cell r="N16">
            <v>431158312.69999999</v>
          </cell>
          <cell r="O16">
            <v>13992506.539999999</v>
          </cell>
          <cell r="P16">
            <v>43969210.460000001</v>
          </cell>
          <cell r="Q16">
            <v>24754000.899999999</v>
          </cell>
          <cell r="R16">
            <v>832205.74</v>
          </cell>
          <cell r="S16">
            <v>69555417.099999994</v>
          </cell>
          <cell r="T16">
            <v>814340406.92999995</v>
          </cell>
          <cell r="U16">
            <v>5.3999999999999999E-2</v>
          </cell>
          <cell r="V16">
            <v>3.04E-2</v>
          </cell>
          <cell r="W16">
            <v>1E-3</v>
          </cell>
          <cell r="X16">
            <v>8.5400000000000004E-2</v>
          </cell>
        </row>
        <row r="17">
          <cell r="A17">
            <v>210013</v>
          </cell>
          <cell r="B17" t="str">
            <v>Grace Medical center</v>
          </cell>
          <cell r="C17" t="str">
            <v>GBR</v>
          </cell>
          <cell r="D17">
            <v>3258</v>
          </cell>
          <cell r="E17">
            <v>702</v>
          </cell>
          <cell r="F17">
            <v>284</v>
          </cell>
          <cell r="G17" t="str">
            <v xml:space="preserve"> </v>
          </cell>
          <cell r="H17">
            <v>0.2155</v>
          </cell>
          <cell r="I17">
            <v>8.72E-2</v>
          </cell>
          <cell r="J17" t="str">
            <v xml:space="preserve"> </v>
          </cell>
          <cell r="K17">
            <v>986</v>
          </cell>
          <cell r="L17">
            <v>0.30259999999999998</v>
          </cell>
          <cell r="M17">
            <v>45335826.899999999</v>
          </cell>
          <cell r="N17">
            <v>56842608.18</v>
          </cell>
          <cell r="O17">
            <v>5682769.9400000004</v>
          </cell>
          <cell r="P17">
            <v>13764765.25</v>
          </cell>
          <cell r="Q17">
            <v>5086740.8899999997</v>
          </cell>
          <cell r="R17" t="str">
            <v xml:space="preserve"> </v>
          </cell>
          <cell r="S17">
            <v>18851506.140000001</v>
          </cell>
          <cell r="T17">
            <v>102178435.08</v>
          </cell>
          <cell r="U17">
            <v>0.13469999999999999</v>
          </cell>
          <cell r="V17">
            <v>4.9799999999999997E-2</v>
          </cell>
          <cell r="W17" t="str">
            <v xml:space="preserve"> </v>
          </cell>
          <cell r="X17">
            <v>0.1845</v>
          </cell>
        </row>
        <row r="18">
          <cell r="A18">
            <v>210015</v>
          </cell>
          <cell r="B18" t="str">
            <v>MedStar Fr Square</v>
          </cell>
          <cell r="C18" t="str">
            <v>GBR</v>
          </cell>
          <cell r="D18">
            <v>26141</v>
          </cell>
          <cell r="E18">
            <v>3496</v>
          </cell>
          <cell r="F18">
            <v>2661</v>
          </cell>
          <cell r="G18">
            <v>4</v>
          </cell>
          <cell r="H18">
            <v>0.13370000000000001</v>
          </cell>
          <cell r="I18">
            <v>0.1018</v>
          </cell>
          <cell r="J18">
            <v>2.0000000000000001E-4</v>
          </cell>
          <cell r="K18">
            <v>6161</v>
          </cell>
          <cell r="L18">
            <v>0.23569999999999999</v>
          </cell>
          <cell r="M18">
            <v>267866849.81999999</v>
          </cell>
          <cell r="N18">
            <v>302503981.19</v>
          </cell>
          <cell r="O18">
            <v>26244200.379999999</v>
          </cell>
          <cell r="P18">
            <v>47064150.189999998</v>
          </cell>
          <cell r="Q18">
            <v>29761144.300000001</v>
          </cell>
          <cell r="R18">
            <v>33500.83</v>
          </cell>
          <cell r="S18">
            <v>76858795.319999993</v>
          </cell>
          <cell r="T18">
            <v>570370831.00999999</v>
          </cell>
          <cell r="U18">
            <v>8.2500000000000004E-2</v>
          </cell>
          <cell r="V18">
            <v>5.2200000000000003E-2</v>
          </cell>
          <cell r="W18">
            <v>1E-4</v>
          </cell>
          <cell r="X18">
            <v>0.1348</v>
          </cell>
        </row>
        <row r="19">
          <cell r="A19">
            <v>210016</v>
          </cell>
          <cell r="B19" t="str">
            <v>Adventist White Oak</v>
          </cell>
          <cell r="C19" t="str">
            <v>GBR</v>
          </cell>
          <cell r="D19">
            <v>14132</v>
          </cell>
          <cell r="E19">
            <v>1251</v>
          </cell>
          <cell r="F19">
            <v>1197</v>
          </cell>
          <cell r="G19" t="str">
            <v xml:space="preserve"> </v>
          </cell>
          <cell r="H19">
            <v>8.8499999999999995E-2</v>
          </cell>
          <cell r="I19">
            <v>8.4699999999999998E-2</v>
          </cell>
          <cell r="J19" t="str">
            <v xml:space="preserve"> </v>
          </cell>
          <cell r="K19">
            <v>2448</v>
          </cell>
          <cell r="L19">
            <v>0.17319999999999999</v>
          </cell>
          <cell r="M19">
            <v>114148493.41</v>
          </cell>
          <cell r="N19">
            <v>186520708.71000001</v>
          </cell>
          <cell r="O19">
            <v>17106061.18</v>
          </cell>
          <cell r="P19">
            <v>23504738.539999999</v>
          </cell>
          <cell r="Q19">
            <v>15512613.66</v>
          </cell>
          <cell r="R19" t="str">
            <v xml:space="preserve"> </v>
          </cell>
          <cell r="S19">
            <v>39017352.200000003</v>
          </cell>
          <cell r="T19">
            <v>300669202.12</v>
          </cell>
          <cell r="U19">
            <v>7.8200000000000006E-2</v>
          </cell>
          <cell r="V19">
            <v>5.16E-2</v>
          </cell>
          <cell r="W19" t="str">
            <v xml:space="preserve"> </v>
          </cell>
          <cell r="X19">
            <v>0.1298</v>
          </cell>
        </row>
        <row r="20">
          <cell r="A20">
            <v>210017</v>
          </cell>
          <cell r="B20" t="str">
            <v>Garrett</v>
          </cell>
          <cell r="C20" t="str">
            <v>TPR</v>
          </cell>
          <cell r="D20">
            <v>2249</v>
          </cell>
          <cell r="E20">
            <v>129</v>
          </cell>
          <cell r="F20">
            <v>268</v>
          </cell>
          <cell r="G20">
            <v>6</v>
          </cell>
          <cell r="H20">
            <v>5.74E-2</v>
          </cell>
          <cell r="I20">
            <v>0.1192</v>
          </cell>
          <cell r="J20">
            <v>2.7000000000000001E-3</v>
          </cell>
          <cell r="K20">
            <v>403</v>
          </cell>
          <cell r="L20">
            <v>0.1792</v>
          </cell>
          <cell r="M20">
            <v>45041135.270000003</v>
          </cell>
          <cell r="N20">
            <v>21204094.399999999</v>
          </cell>
          <cell r="O20">
            <v>2779704.28</v>
          </cell>
          <cell r="P20">
            <v>1333522.82</v>
          </cell>
          <cell r="Q20">
            <v>2873065.75</v>
          </cell>
          <cell r="R20">
            <v>27598.99</v>
          </cell>
          <cell r="S20">
            <v>4234187.5599999996</v>
          </cell>
          <cell r="T20">
            <v>66245229.670000002</v>
          </cell>
          <cell r="U20">
            <v>2.01E-2</v>
          </cell>
          <cell r="V20">
            <v>4.3400000000000001E-2</v>
          </cell>
          <cell r="W20">
            <v>4.0000000000000002E-4</v>
          </cell>
          <cell r="X20">
            <v>6.3899999999999998E-2</v>
          </cell>
        </row>
        <row r="21">
          <cell r="A21">
            <v>210018</v>
          </cell>
          <cell r="B21" t="str">
            <v>MedStar Montgomery</v>
          </cell>
          <cell r="C21" t="str">
            <v>GBR</v>
          </cell>
          <cell r="D21">
            <v>7869</v>
          </cell>
          <cell r="E21">
            <v>893</v>
          </cell>
          <cell r="F21">
            <v>780</v>
          </cell>
          <cell r="G21">
            <v>7</v>
          </cell>
          <cell r="H21">
            <v>0.1135</v>
          </cell>
          <cell r="I21">
            <v>9.9099999999999994E-2</v>
          </cell>
          <cell r="J21">
            <v>8.9999999999999998E-4</v>
          </cell>
          <cell r="K21">
            <v>1680</v>
          </cell>
          <cell r="L21">
            <v>0.2135</v>
          </cell>
          <cell r="M21">
            <v>96183817.670000002</v>
          </cell>
          <cell r="N21">
            <v>86016423.159999996</v>
          </cell>
          <cell r="O21">
            <v>12672905.029999999</v>
          </cell>
          <cell r="P21">
            <v>12863437.960000001</v>
          </cell>
          <cell r="Q21">
            <v>8382275.3499999996</v>
          </cell>
          <cell r="R21">
            <v>35275.72</v>
          </cell>
          <cell r="S21">
            <v>21280989.030000001</v>
          </cell>
          <cell r="T21">
            <v>182200240.83000001</v>
          </cell>
          <cell r="U21">
            <v>7.0599999999999996E-2</v>
          </cell>
          <cell r="V21">
            <v>4.5999999999999999E-2</v>
          </cell>
          <cell r="W21">
            <v>2.0000000000000001E-4</v>
          </cell>
          <cell r="X21">
            <v>0.1168</v>
          </cell>
        </row>
        <row r="22">
          <cell r="A22">
            <v>210019</v>
          </cell>
          <cell r="B22" t="str">
            <v>Peninsula</v>
          </cell>
          <cell r="C22" t="str">
            <v>GBR</v>
          </cell>
          <cell r="D22">
            <v>20255</v>
          </cell>
          <cell r="E22">
            <v>2003</v>
          </cell>
          <cell r="F22">
            <v>1628</v>
          </cell>
          <cell r="G22">
            <v>26</v>
          </cell>
          <cell r="H22">
            <v>9.8900000000000002E-2</v>
          </cell>
          <cell r="I22">
            <v>8.0399999999999999E-2</v>
          </cell>
          <cell r="J22">
            <v>1.2999999999999999E-3</v>
          </cell>
          <cell r="K22">
            <v>3657</v>
          </cell>
          <cell r="L22">
            <v>0.18049999999999999</v>
          </cell>
          <cell r="M22">
            <v>211102037.27000001</v>
          </cell>
          <cell r="N22">
            <v>254062477.25999999</v>
          </cell>
          <cell r="O22">
            <v>17153215.530000001</v>
          </cell>
          <cell r="P22">
            <v>29080053.710000001</v>
          </cell>
          <cell r="Q22">
            <v>15778190.99</v>
          </cell>
          <cell r="R22">
            <v>118918.95</v>
          </cell>
          <cell r="S22">
            <v>44977163.649999999</v>
          </cell>
          <cell r="T22">
            <v>465164514.52999997</v>
          </cell>
          <cell r="U22">
            <v>6.25E-2</v>
          </cell>
          <cell r="V22">
            <v>3.39E-2</v>
          </cell>
          <cell r="W22">
            <v>2.9999999999999997E-4</v>
          </cell>
          <cell r="X22">
            <v>9.6699999999999994E-2</v>
          </cell>
        </row>
        <row r="23">
          <cell r="A23">
            <v>210022</v>
          </cell>
          <cell r="B23" t="str">
            <v>Suburban</v>
          </cell>
          <cell r="C23" t="str">
            <v>GBR</v>
          </cell>
          <cell r="D23">
            <v>15271</v>
          </cell>
          <cell r="E23">
            <v>1624</v>
          </cell>
          <cell r="F23">
            <v>1028</v>
          </cell>
          <cell r="G23">
            <v>1</v>
          </cell>
          <cell r="H23">
            <v>0.10630000000000001</v>
          </cell>
          <cell r="I23">
            <v>6.7299999999999999E-2</v>
          </cell>
          <cell r="J23">
            <v>1E-4</v>
          </cell>
          <cell r="K23">
            <v>2653</v>
          </cell>
          <cell r="L23">
            <v>0.17369999999999999</v>
          </cell>
          <cell r="M23">
            <v>129790065.51000001</v>
          </cell>
          <cell r="N23">
            <v>212981696.36000001</v>
          </cell>
          <cell r="O23">
            <v>13362735.189999999</v>
          </cell>
          <cell r="P23">
            <v>23001520.18</v>
          </cell>
          <cell r="Q23">
            <v>9356798.0299999993</v>
          </cell>
          <cell r="R23">
            <v>3402.21</v>
          </cell>
          <cell r="S23">
            <v>32361720.420000002</v>
          </cell>
          <cell r="T23">
            <v>342771761.87</v>
          </cell>
          <cell r="U23">
            <v>6.7100000000000007E-2</v>
          </cell>
          <cell r="V23">
            <v>2.7300000000000001E-2</v>
          </cell>
          <cell r="W23">
            <v>0</v>
          </cell>
          <cell r="X23">
            <v>9.4399999999999998E-2</v>
          </cell>
        </row>
        <row r="24">
          <cell r="A24">
            <v>210023</v>
          </cell>
          <cell r="B24" t="str">
            <v>Anne Arundel</v>
          </cell>
          <cell r="C24" t="str">
            <v>GBR</v>
          </cell>
          <cell r="D24">
            <v>33199</v>
          </cell>
          <cell r="E24">
            <v>2971</v>
          </cell>
          <cell r="F24">
            <v>2689</v>
          </cell>
          <cell r="G24">
            <v>35</v>
          </cell>
          <cell r="H24">
            <v>8.9499999999999996E-2</v>
          </cell>
          <cell r="I24">
            <v>8.1000000000000003E-2</v>
          </cell>
          <cell r="J24">
            <v>1.1000000000000001E-3</v>
          </cell>
          <cell r="K24">
            <v>5695</v>
          </cell>
          <cell r="L24">
            <v>0.17150000000000001</v>
          </cell>
          <cell r="M24">
            <v>340015764.72000003</v>
          </cell>
          <cell r="N24">
            <v>316023674.11000001</v>
          </cell>
          <cell r="O24">
            <v>14804744.619999999</v>
          </cell>
          <cell r="P24">
            <v>35115265.689999998</v>
          </cell>
          <cell r="Q24">
            <v>25870214.25</v>
          </cell>
          <cell r="R24">
            <v>163123.09</v>
          </cell>
          <cell r="S24">
            <v>61148603.030000001</v>
          </cell>
          <cell r="T24">
            <v>656039438.83000004</v>
          </cell>
          <cell r="U24">
            <v>5.3499999999999999E-2</v>
          </cell>
          <cell r="V24">
            <v>3.9399999999999998E-2</v>
          </cell>
          <cell r="W24">
            <v>2.0000000000000001E-4</v>
          </cell>
          <cell r="X24">
            <v>9.3200000000000005E-2</v>
          </cell>
        </row>
        <row r="25">
          <cell r="A25">
            <v>210024</v>
          </cell>
          <cell r="B25" t="str">
            <v>MedStar Union Mem</v>
          </cell>
          <cell r="C25" t="str">
            <v>GBR</v>
          </cell>
          <cell r="D25">
            <v>12049</v>
          </cell>
          <cell r="E25">
            <v>1549</v>
          </cell>
          <cell r="F25">
            <v>1390</v>
          </cell>
          <cell r="G25">
            <v>1</v>
          </cell>
          <cell r="H25">
            <v>0.12859999999999999</v>
          </cell>
          <cell r="I25">
            <v>0.1154</v>
          </cell>
          <cell r="J25">
            <v>1E-4</v>
          </cell>
          <cell r="K25">
            <v>2940</v>
          </cell>
          <cell r="L25">
            <v>0.24399999999999999</v>
          </cell>
          <cell r="M25">
            <v>165580438.19</v>
          </cell>
          <cell r="N25">
            <v>260081754.77000001</v>
          </cell>
          <cell r="O25">
            <v>12424373.789999999</v>
          </cell>
          <cell r="P25">
            <v>31443050.010000002</v>
          </cell>
          <cell r="Q25">
            <v>22193369.07</v>
          </cell>
          <cell r="R25">
            <v>5333.29</v>
          </cell>
          <cell r="S25">
            <v>53641752.369999997</v>
          </cell>
          <cell r="T25">
            <v>425662192.95999998</v>
          </cell>
          <cell r="U25">
            <v>7.3899999999999993E-2</v>
          </cell>
          <cell r="V25">
            <v>5.21E-2</v>
          </cell>
          <cell r="W25">
            <v>0</v>
          </cell>
          <cell r="X25">
            <v>0.126</v>
          </cell>
        </row>
        <row r="26">
          <cell r="A26">
            <v>210027</v>
          </cell>
          <cell r="B26" t="str">
            <v>Western Maryland</v>
          </cell>
          <cell r="C26" t="str">
            <v>TPR</v>
          </cell>
          <cell r="D26">
            <v>13130</v>
          </cell>
          <cell r="E26">
            <v>1414</v>
          </cell>
          <cell r="F26">
            <v>1229</v>
          </cell>
          <cell r="G26">
            <v>4</v>
          </cell>
          <cell r="H26">
            <v>0.1077</v>
          </cell>
          <cell r="I26">
            <v>9.3600000000000003E-2</v>
          </cell>
          <cell r="J26">
            <v>2.9999999999999997E-4</v>
          </cell>
          <cell r="K26">
            <v>2647</v>
          </cell>
          <cell r="L26">
            <v>0.2016</v>
          </cell>
          <cell r="M26">
            <v>166105809.69</v>
          </cell>
          <cell r="N26">
            <v>174202870.38999999</v>
          </cell>
          <cell r="O26">
            <v>9220779.4499999993</v>
          </cell>
          <cell r="P26">
            <v>20862524.43</v>
          </cell>
          <cell r="Q26">
            <v>13553402.119999999</v>
          </cell>
          <cell r="R26">
            <v>18164.71</v>
          </cell>
          <cell r="S26">
            <v>34434091.259999998</v>
          </cell>
          <cell r="T26">
            <v>340308680.07999998</v>
          </cell>
          <cell r="U26">
            <v>6.13E-2</v>
          </cell>
          <cell r="V26">
            <v>3.9800000000000002E-2</v>
          </cell>
          <cell r="W26">
            <v>1E-4</v>
          </cell>
          <cell r="X26">
            <v>0.1012</v>
          </cell>
        </row>
        <row r="27">
          <cell r="A27">
            <v>210028</v>
          </cell>
          <cell r="B27" t="str">
            <v>MedStar St. Mary's</v>
          </cell>
          <cell r="C27" t="str">
            <v>GBR</v>
          </cell>
          <cell r="D27">
            <v>9484</v>
          </cell>
          <cell r="E27">
            <v>914</v>
          </cell>
          <cell r="F27">
            <v>1012</v>
          </cell>
          <cell r="G27">
            <v>1</v>
          </cell>
          <cell r="H27">
            <v>9.64E-2</v>
          </cell>
          <cell r="I27">
            <v>0.1067</v>
          </cell>
          <cell r="J27">
            <v>1E-4</v>
          </cell>
          <cell r="K27">
            <v>1927</v>
          </cell>
          <cell r="L27">
            <v>0.20319999999999999</v>
          </cell>
          <cell r="M27">
            <v>111412862.34999999</v>
          </cell>
          <cell r="N27">
            <v>83800230.620000005</v>
          </cell>
          <cell r="O27">
            <v>9518230.5099999998</v>
          </cell>
          <cell r="P27">
            <v>11227992.060000001</v>
          </cell>
          <cell r="Q27">
            <v>10182755.060000001</v>
          </cell>
          <cell r="R27">
            <v>2957.49</v>
          </cell>
          <cell r="S27">
            <v>21413704.609999999</v>
          </cell>
          <cell r="T27">
            <v>195213092.97</v>
          </cell>
          <cell r="U27">
            <v>5.7500000000000002E-2</v>
          </cell>
          <cell r="V27">
            <v>5.2200000000000003E-2</v>
          </cell>
          <cell r="W27">
            <v>0</v>
          </cell>
          <cell r="X27">
            <v>0.10970000000000001</v>
          </cell>
        </row>
        <row r="28">
          <cell r="A28">
            <v>210029</v>
          </cell>
          <cell r="B28" t="str">
            <v>JH Bayview</v>
          </cell>
          <cell r="C28" t="str">
            <v>GBR</v>
          </cell>
          <cell r="D28">
            <v>21533</v>
          </cell>
          <cell r="E28">
            <v>2774</v>
          </cell>
          <cell r="F28">
            <v>1725</v>
          </cell>
          <cell r="G28">
            <v>26</v>
          </cell>
          <cell r="H28">
            <v>0.1288</v>
          </cell>
          <cell r="I28">
            <v>8.0100000000000005E-2</v>
          </cell>
          <cell r="J28">
            <v>1.1999999999999999E-3</v>
          </cell>
          <cell r="K28">
            <v>4525</v>
          </cell>
          <cell r="L28">
            <v>0.21010000000000001</v>
          </cell>
          <cell r="M28">
            <v>324666968.13999999</v>
          </cell>
          <cell r="N28">
            <v>387005665.95999998</v>
          </cell>
          <cell r="O28">
            <v>7097517.1699999999</v>
          </cell>
          <cell r="P28">
            <v>52194226.049999997</v>
          </cell>
          <cell r="Q28">
            <v>25684766.879999999</v>
          </cell>
          <cell r="R28">
            <v>191475.9</v>
          </cell>
          <cell r="S28">
            <v>78070468.829999998</v>
          </cell>
          <cell r="T28">
            <v>711672634.10000002</v>
          </cell>
          <cell r="U28">
            <v>7.3300000000000004E-2</v>
          </cell>
          <cell r="V28">
            <v>3.61E-2</v>
          </cell>
          <cell r="W28">
            <v>2.9999999999999997E-4</v>
          </cell>
          <cell r="X28">
            <v>0.10970000000000001</v>
          </cell>
        </row>
        <row r="29">
          <cell r="A29">
            <v>210030</v>
          </cell>
          <cell r="B29" t="str">
            <v>UM-Chestertown</v>
          </cell>
          <cell r="C29" t="str">
            <v>TPR</v>
          </cell>
          <cell r="D29">
            <v>805</v>
          </cell>
          <cell r="E29">
            <v>87</v>
          </cell>
          <cell r="F29">
            <v>159</v>
          </cell>
          <cell r="G29" t="str">
            <v xml:space="preserve"> </v>
          </cell>
          <cell r="H29">
            <v>0.1081</v>
          </cell>
          <cell r="I29">
            <v>0.19750000000000001</v>
          </cell>
          <cell r="J29" t="str">
            <v xml:space="preserve"> </v>
          </cell>
          <cell r="K29">
            <v>246</v>
          </cell>
          <cell r="L29">
            <v>0.30559999999999998</v>
          </cell>
          <cell r="M29">
            <v>32848645.239999998</v>
          </cell>
          <cell r="N29">
            <v>11103893.42</v>
          </cell>
          <cell r="O29">
            <v>1169913.8500000001</v>
          </cell>
          <cell r="P29">
            <v>1230709.31</v>
          </cell>
          <cell r="Q29">
            <v>1905457.84</v>
          </cell>
          <cell r="R29" t="str">
            <v xml:space="preserve"> </v>
          </cell>
          <cell r="S29">
            <v>3136167.15</v>
          </cell>
          <cell r="T29">
            <v>43952538.659999996</v>
          </cell>
          <cell r="U29">
            <v>2.8000000000000001E-2</v>
          </cell>
          <cell r="V29">
            <v>4.3400000000000001E-2</v>
          </cell>
          <cell r="W29" t="str">
            <v xml:space="preserve"> </v>
          </cell>
          <cell r="X29">
            <v>7.1400000000000005E-2</v>
          </cell>
        </row>
        <row r="30">
          <cell r="A30">
            <v>210032</v>
          </cell>
          <cell r="B30" t="str">
            <v>ChristianaCare, Union</v>
          </cell>
          <cell r="C30" t="str">
            <v>TPR</v>
          </cell>
          <cell r="D30">
            <v>5926</v>
          </cell>
          <cell r="E30">
            <v>669</v>
          </cell>
          <cell r="F30">
            <v>669</v>
          </cell>
          <cell r="G30" t="str">
            <v xml:space="preserve"> </v>
          </cell>
          <cell r="H30">
            <v>0.1129</v>
          </cell>
          <cell r="I30">
            <v>0.1129</v>
          </cell>
          <cell r="J30" t="str">
            <v xml:space="preserve"> </v>
          </cell>
          <cell r="K30">
            <v>1338</v>
          </cell>
          <cell r="L30">
            <v>0.2258</v>
          </cell>
          <cell r="M30">
            <v>90120836.799999997</v>
          </cell>
          <cell r="N30">
            <v>75530825.180000007</v>
          </cell>
          <cell r="O30">
            <v>6012520.4199999999</v>
          </cell>
          <cell r="P30">
            <v>10920554.130000001</v>
          </cell>
          <cell r="Q30">
            <v>7709903.3700000001</v>
          </cell>
          <cell r="R30" t="str">
            <v xml:space="preserve"> </v>
          </cell>
          <cell r="S30">
            <v>18630457.5</v>
          </cell>
          <cell r="T30">
            <v>165651661.97999999</v>
          </cell>
          <cell r="U30">
            <v>6.59E-2</v>
          </cell>
          <cell r="V30">
            <v>4.65E-2</v>
          </cell>
          <cell r="W30" t="str">
            <v xml:space="preserve"> </v>
          </cell>
          <cell r="X30">
            <v>0.1125</v>
          </cell>
        </row>
        <row r="31">
          <cell r="A31">
            <v>210033</v>
          </cell>
          <cell r="B31" t="str">
            <v>Carroll</v>
          </cell>
          <cell r="C31" t="str">
            <v>TPR</v>
          </cell>
          <cell r="D31">
            <v>11952</v>
          </cell>
          <cell r="E31">
            <v>1358</v>
          </cell>
          <cell r="F31">
            <v>1457</v>
          </cell>
          <cell r="G31">
            <v>10</v>
          </cell>
          <cell r="H31">
            <v>0.11360000000000001</v>
          </cell>
          <cell r="I31">
            <v>0.12189999999999999</v>
          </cell>
          <cell r="J31">
            <v>8.0000000000000004E-4</v>
          </cell>
          <cell r="K31">
            <v>2825</v>
          </cell>
          <cell r="L31">
            <v>0.2364</v>
          </cell>
          <cell r="M31">
            <v>91521061.75</v>
          </cell>
          <cell r="N31">
            <v>146635235.28999999</v>
          </cell>
          <cell r="O31">
            <v>3869184.71</v>
          </cell>
          <cell r="P31">
            <v>19275945.620000001</v>
          </cell>
          <cell r="Q31">
            <v>15964006.529999999</v>
          </cell>
          <cell r="R31">
            <v>50305.05</v>
          </cell>
          <cell r="S31">
            <v>35290257.200000003</v>
          </cell>
          <cell r="T31">
            <v>238156297.03999999</v>
          </cell>
          <cell r="U31">
            <v>8.09E-2</v>
          </cell>
          <cell r="V31">
            <v>6.7000000000000004E-2</v>
          </cell>
          <cell r="W31">
            <v>2.0000000000000001E-4</v>
          </cell>
          <cell r="X31">
            <v>0.1482</v>
          </cell>
        </row>
        <row r="32">
          <cell r="A32">
            <v>210034</v>
          </cell>
          <cell r="B32" t="str">
            <v>MedStar Harbor</v>
          </cell>
          <cell r="C32" t="str">
            <v>GBR</v>
          </cell>
          <cell r="D32">
            <v>9552</v>
          </cell>
          <cell r="E32">
            <v>1152</v>
          </cell>
          <cell r="F32">
            <v>1042</v>
          </cell>
          <cell r="G32" t="str">
            <v xml:space="preserve"> </v>
          </cell>
          <cell r="H32">
            <v>0.1206</v>
          </cell>
          <cell r="I32">
            <v>0.1091</v>
          </cell>
          <cell r="J32" t="str">
            <v xml:space="preserve"> </v>
          </cell>
          <cell r="K32">
            <v>2194</v>
          </cell>
          <cell r="L32">
            <v>0.22969999999999999</v>
          </cell>
          <cell r="M32">
            <v>69408114.920000002</v>
          </cell>
          <cell r="N32">
            <v>122097070.34</v>
          </cell>
          <cell r="O32">
            <v>6625004.4900000002</v>
          </cell>
          <cell r="P32">
            <v>21017083.030000001</v>
          </cell>
          <cell r="Q32">
            <v>13864158.58</v>
          </cell>
          <cell r="R32" t="str">
            <v xml:space="preserve"> </v>
          </cell>
          <cell r="S32">
            <v>34881241.609999999</v>
          </cell>
          <cell r="T32">
            <v>191505185.25999999</v>
          </cell>
          <cell r="U32">
            <v>0.10970000000000001</v>
          </cell>
          <cell r="V32">
            <v>7.2400000000000006E-2</v>
          </cell>
          <cell r="W32" t="str">
            <v xml:space="preserve"> </v>
          </cell>
          <cell r="X32">
            <v>0.18210000000000001</v>
          </cell>
        </row>
        <row r="33">
          <cell r="A33">
            <v>210035</v>
          </cell>
          <cell r="B33" t="str">
            <v>UM-Charles Regional</v>
          </cell>
          <cell r="C33" t="str">
            <v>GBR</v>
          </cell>
          <cell r="D33">
            <v>7430</v>
          </cell>
          <cell r="E33">
            <v>847</v>
          </cell>
          <cell r="F33">
            <v>808</v>
          </cell>
          <cell r="G33">
            <v>13</v>
          </cell>
          <cell r="H33">
            <v>0.114</v>
          </cell>
          <cell r="I33">
            <v>0.1087</v>
          </cell>
          <cell r="J33">
            <v>1.6999999999999999E-3</v>
          </cell>
          <cell r="K33">
            <v>1668</v>
          </cell>
          <cell r="L33">
            <v>0.22450000000000001</v>
          </cell>
          <cell r="M33">
            <v>73588870.689999998</v>
          </cell>
          <cell r="N33">
            <v>87025011.650000006</v>
          </cell>
          <cell r="O33">
            <v>3626522.58</v>
          </cell>
          <cell r="P33">
            <v>12697678.119999999</v>
          </cell>
          <cell r="Q33">
            <v>9302908.6099999994</v>
          </cell>
          <cell r="R33">
            <v>61335.86</v>
          </cell>
          <cell r="S33">
            <v>22061922.59</v>
          </cell>
          <cell r="T33">
            <v>160613882.34</v>
          </cell>
          <cell r="U33">
            <v>7.9100000000000004E-2</v>
          </cell>
          <cell r="V33">
            <v>5.79E-2</v>
          </cell>
          <cell r="W33">
            <v>4.0000000000000002E-4</v>
          </cell>
          <cell r="X33">
            <v>0.13739999999999999</v>
          </cell>
        </row>
        <row r="34">
          <cell r="A34">
            <v>210037</v>
          </cell>
          <cell r="B34" t="str">
            <v>UM-Easton</v>
          </cell>
          <cell r="C34" t="str">
            <v>TPR</v>
          </cell>
          <cell r="D34">
            <v>8305</v>
          </cell>
          <cell r="E34">
            <v>640</v>
          </cell>
          <cell r="F34">
            <v>601</v>
          </cell>
          <cell r="G34">
            <v>6</v>
          </cell>
          <cell r="H34">
            <v>7.7100000000000002E-2</v>
          </cell>
          <cell r="I34">
            <v>7.2400000000000006E-2</v>
          </cell>
          <cell r="J34">
            <v>6.9999999999999999E-4</v>
          </cell>
          <cell r="K34">
            <v>1247</v>
          </cell>
          <cell r="L34">
            <v>0.1502</v>
          </cell>
          <cell r="M34">
            <v>131861330.62</v>
          </cell>
          <cell r="N34">
            <v>117399571.54000001</v>
          </cell>
          <cell r="O34">
            <v>9417007.4199999999</v>
          </cell>
          <cell r="P34">
            <v>10867471.35</v>
          </cell>
          <cell r="Q34">
            <v>7549250.1900000004</v>
          </cell>
          <cell r="R34">
            <v>49035.56</v>
          </cell>
          <cell r="S34">
            <v>18465757.100000001</v>
          </cell>
          <cell r="T34">
            <v>249260902.16</v>
          </cell>
          <cell r="U34">
            <v>4.36E-2</v>
          </cell>
          <cell r="V34">
            <v>3.0300000000000001E-2</v>
          </cell>
          <cell r="W34">
            <v>2.0000000000000001E-4</v>
          </cell>
          <cell r="X34">
            <v>7.4099999999999999E-2</v>
          </cell>
        </row>
        <row r="35">
          <cell r="A35">
            <v>210038</v>
          </cell>
          <cell r="B35" t="str">
            <v>UMMC Midtown</v>
          </cell>
          <cell r="C35" t="str">
            <v>GBR</v>
          </cell>
          <cell r="D35">
            <v>6107</v>
          </cell>
          <cell r="E35">
            <v>1135</v>
          </cell>
          <cell r="F35">
            <v>688</v>
          </cell>
          <cell r="G35" t="str">
            <v xml:space="preserve"> </v>
          </cell>
          <cell r="H35">
            <v>0.18590000000000001</v>
          </cell>
          <cell r="I35">
            <v>0.11269999999999999</v>
          </cell>
          <cell r="J35" t="str">
            <v xml:space="preserve"> </v>
          </cell>
          <cell r="K35">
            <v>1823</v>
          </cell>
          <cell r="L35">
            <v>0.29849999999999999</v>
          </cell>
          <cell r="M35">
            <v>116419180.72</v>
          </cell>
          <cell r="N35">
            <v>115141605.77</v>
          </cell>
          <cell r="O35">
            <v>12224658.41</v>
          </cell>
          <cell r="P35">
            <v>21570336.109999999</v>
          </cell>
          <cell r="Q35">
            <v>11023408.359999999</v>
          </cell>
          <cell r="R35" t="str">
            <v xml:space="preserve"> </v>
          </cell>
          <cell r="S35">
            <v>32593744.469999999</v>
          </cell>
          <cell r="T35">
            <v>231560786.49000001</v>
          </cell>
          <cell r="U35">
            <v>9.3200000000000005E-2</v>
          </cell>
          <cell r="V35">
            <v>4.7600000000000003E-2</v>
          </cell>
          <cell r="W35" t="str">
            <v xml:space="preserve"> </v>
          </cell>
          <cell r="X35">
            <v>0.14080000000000001</v>
          </cell>
        </row>
        <row r="36">
          <cell r="A36">
            <v>210039</v>
          </cell>
          <cell r="B36" t="str">
            <v>Calvert</v>
          </cell>
          <cell r="C36" t="str">
            <v>TPR</v>
          </cell>
          <cell r="D36">
            <v>7376</v>
          </cell>
          <cell r="E36">
            <v>822</v>
          </cell>
          <cell r="F36">
            <v>682</v>
          </cell>
          <cell r="G36">
            <v>10</v>
          </cell>
          <cell r="H36">
            <v>0.1114</v>
          </cell>
          <cell r="I36">
            <v>9.2499999999999999E-2</v>
          </cell>
          <cell r="J36">
            <v>1.4E-3</v>
          </cell>
          <cell r="K36">
            <v>1514</v>
          </cell>
          <cell r="L36">
            <v>0.20530000000000001</v>
          </cell>
          <cell r="M36">
            <v>80613228.120000005</v>
          </cell>
          <cell r="N36">
            <v>74512920.219999999</v>
          </cell>
          <cell r="O36">
            <v>7224022.9299999997</v>
          </cell>
          <cell r="P36">
            <v>11193812.01</v>
          </cell>
          <cell r="Q36">
            <v>7508633.8200000003</v>
          </cell>
          <cell r="R36">
            <v>61895.03</v>
          </cell>
          <cell r="S36">
            <v>18764340.859999999</v>
          </cell>
          <cell r="T36">
            <v>155126148.34</v>
          </cell>
          <cell r="U36">
            <v>7.22E-2</v>
          </cell>
          <cell r="V36">
            <v>4.8399999999999999E-2</v>
          </cell>
          <cell r="W36">
            <v>4.0000000000000002E-4</v>
          </cell>
          <cell r="X36">
            <v>0.121</v>
          </cell>
        </row>
        <row r="37">
          <cell r="A37">
            <v>210040</v>
          </cell>
          <cell r="B37" t="str">
            <v>Northwest</v>
          </cell>
          <cell r="C37" t="str">
            <v>GBR</v>
          </cell>
          <cell r="D37">
            <v>10679</v>
          </cell>
          <cell r="E37">
            <v>1520</v>
          </cell>
          <cell r="F37">
            <v>1412</v>
          </cell>
          <cell r="G37" t="str">
            <v xml:space="preserve"> </v>
          </cell>
          <cell r="H37">
            <v>0.14230000000000001</v>
          </cell>
          <cell r="I37">
            <v>0.13220000000000001</v>
          </cell>
          <cell r="J37" t="str">
            <v xml:space="preserve"> </v>
          </cell>
          <cell r="K37">
            <v>2932</v>
          </cell>
          <cell r="L37">
            <v>0.27460000000000001</v>
          </cell>
          <cell r="M37">
            <v>133484008.97</v>
          </cell>
          <cell r="N37">
            <v>139519813.99000001</v>
          </cell>
          <cell r="O37">
            <v>10296673.640000001</v>
          </cell>
          <cell r="P37">
            <v>22439479.059999999</v>
          </cell>
          <cell r="Q37">
            <v>15330775.92</v>
          </cell>
          <cell r="R37" t="str">
            <v xml:space="preserve"> </v>
          </cell>
          <cell r="S37">
            <v>37770254.979999997</v>
          </cell>
          <cell r="T37">
            <v>273003822.95999998</v>
          </cell>
          <cell r="U37">
            <v>8.2199999999999995E-2</v>
          </cell>
          <cell r="V37">
            <v>5.62E-2</v>
          </cell>
          <cell r="W37" t="str">
            <v xml:space="preserve"> </v>
          </cell>
          <cell r="X37">
            <v>0.1384</v>
          </cell>
        </row>
        <row r="38">
          <cell r="A38">
            <v>210043</v>
          </cell>
          <cell r="B38" t="str">
            <v>UM-BWMC</v>
          </cell>
          <cell r="C38" t="str">
            <v>GBR</v>
          </cell>
          <cell r="D38">
            <v>22920</v>
          </cell>
          <cell r="E38">
            <v>2725</v>
          </cell>
          <cell r="F38">
            <v>2069</v>
          </cell>
          <cell r="G38">
            <v>56</v>
          </cell>
          <cell r="H38">
            <v>0.11890000000000001</v>
          </cell>
          <cell r="I38">
            <v>9.0300000000000005E-2</v>
          </cell>
          <cell r="J38">
            <v>2.3999999999999998E-3</v>
          </cell>
          <cell r="K38">
            <v>4850</v>
          </cell>
          <cell r="L38">
            <v>0.21160000000000001</v>
          </cell>
          <cell r="M38">
            <v>190189184.13</v>
          </cell>
          <cell r="N38">
            <v>276992636.61000001</v>
          </cell>
          <cell r="O38">
            <v>19476415.27</v>
          </cell>
          <cell r="P38">
            <v>42264064.210000001</v>
          </cell>
          <cell r="Q38">
            <v>20993074.670000002</v>
          </cell>
          <cell r="R38">
            <v>290377.55</v>
          </cell>
          <cell r="S38">
            <v>63547516.43</v>
          </cell>
          <cell r="T38">
            <v>467181820.74000001</v>
          </cell>
          <cell r="U38">
            <v>9.0499999999999997E-2</v>
          </cell>
          <cell r="V38">
            <v>4.4900000000000002E-2</v>
          </cell>
          <cell r="W38">
            <v>5.9999999999999995E-4</v>
          </cell>
          <cell r="X38">
            <v>0.13600000000000001</v>
          </cell>
        </row>
        <row r="39">
          <cell r="A39">
            <v>210044</v>
          </cell>
          <cell r="B39" t="str">
            <v>GBMC</v>
          </cell>
          <cell r="C39" t="str">
            <v>GBR</v>
          </cell>
          <cell r="D39">
            <v>23658</v>
          </cell>
          <cell r="E39">
            <v>1792</v>
          </cell>
          <cell r="F39">
            <v>1628</v>
          </cell>
          <cell r="G39">
            <v>20</v>
          </cell>
          <cell r="H39">
            <v>7.5700000000000003E-2</v>
          </cell>
          <cell r="I39">
            <v>6.88E-2</v>
          </cell>
          <cell r="J39">
            <v>8.0000000000000004E-4</v>
          </cell>
          <cell r="K39">
            <v>3440</v>
          </cell>
          <cell r="L39">
            <v>0.1454</v>
          </cell>
          <cell r="M39">
            <v>245390569.22</v>
          </cell>
          <cell r="N39">
            <v>244726207.34999999</v>
          </cell>
          <cell r="O39">
            <v>12488209.75</v>
          </cell>
          <cell r="P39">
            <v>26414808.440000001</v>
          </cell>
          <cell r="Q39">
            <v>18752408.68</v>
          </cell>
          <cell r="R39">
            <v>142263.94</v>
          </cell>
          <cell r="S39">
            <v>45309481.060000002</v>
          </cell>
          <cell r="T39">
            <v>490116776.56999999</v>
          </cell>
          <cell r="U39">
            <v>5.3900000000000003E-2</v>
          </cell>
          <cell r="V39">
            <v>3.8300000000000001E-2</v>
          </cell>
          <cell r="W39">
            <v>2.9999999999999997E-4</v>
          </cell>
          <cell r="X39">
            <v>9.2399999999999996E-2</v>
          </cell>
        </row>
        <row r="40">
          <cell r="A40">
            <v>210045</v>
          </cell>
          <cell r="B40" t="str">
            <v>McCready</v>
          </cell>
          <cell r="C40" t="str">
            <v>TPR</v>
          </cell>
          <cell r="D40">
            <v>148</v>
          </cell>
          <cell r="E40">
            <v>15</v>
          </cell>
          <cell r="F40">
            <v>55</v>
          </cell>
          <cell r="G40" t="str">
            <v xml:space="preserve"> </v>
          </cell>
          <cell r="H40">
            <v>0.1014</v>
          </cell>
          <cell r="I40">
            <v>0.37159999999999999</v>
          </cell>
          <cell r="J40" t="str">
            <v xml:space="preserve"> </v>
          </cell>
          <cell r="K40">
            <v>70</v>
          </cell>
          <cell r="L40">
            <v>0.47299999999999998</v>
          </cell>
          <cell r="M40">
            <v>14008695.77</v>
          </cell>
          <cell r="N40">
            <v>1770383.83</v>
          </cell>
          <cell r="O40">
            <v>0</v>
          </cell>
          <cell r="P40">
            <v>181283.82</v>
          </cell>
          <cell r="Q40">
            <v>718819.81</v>
          </cell>
          <cell r="R40" t="str">
            <v xml:space="preserve"> </v>
          </cell>
          <cell r="S40">
            <v>900103.63</v>
          </cell>
          <cell r="T40">
            <v>15779079.6</v>
          </cell>
          <cell r="U40">
            <v>1.15E-2</v>
          </cell>
          <cell r="V40">
            <v>4.5600000000000002E-2</v>
          </cell>
          <cell r="W40" t="str">
            <v xml:space="preserve"> </v>
          </cell>
          <cell r="X40">
            <v>5.7000000000000002E-2</v>
          </cell>
        </row>
        <row r="41">
          <cell r="A41">
            <v>210048</v>
          </cell>
          <cell r="B41" t="str">
            <v>Howard County</v>
          </cell>
          <cell r="C41" t="str">
            <v>GBR</v>
          </cell>
          <cell r="D41">
            <v>20830</v>
          </cell>
          <cell r="E41">
            <v>1954</v>
          </cell>
          <cell r="F41">
            <v>1504</v>
          </cell>
          <cell r="G41">
            <v>10</v>
          </cell>
          <cell r="H41">
            <v>9.3799999999999994E-2</v>
          </cell>
          <cell r="I41">
            <v>7.22E-2</v>
          </cell>
          <cell r="J41">
            <v>5.0000000000000001E-4</v>
          </cell>
          <cell r="K41">
            <v>3468</v>
          </cell>
          <cell r="L41">
            <v>0.16650000000000001</v>
          </cell>
          <cell r="M41">
            <v>118369374.75</v>
          </cell>
          <cell r="N41">
            <v>190505101.63</v>
          </cell>
          <cell r="O41">
            <v>16020685.689999999</v>
          </cell>
          <cell r="P41">
            <v>24941038.780000001</v>
          </cell>
          <cell r="Q41">
            <v>12900882.869999999</v>
          </cell>
          <cell r="R41">
            <v>35556.449999999997</v>
          </cell>
          <cell r="S41">
            <v>37877478.100000001</v>
          </cell>
          <cell r="T41">
            <v>308874476.38</v>
          </cell>
          <cell r="U41">
            <v>8.0699999999999994E-2</v>
          </cell>
          <cell r="V41">
            <v>4.1799999999999997E-2</v>
          </cell>
          <cell r="W41">
            <v>1E-4</v>
          </cell>
          <cell r="X41">
            <v>0.1226</v>
          </cell>
        </row>
        <row r="42">
          <cell r="A42">
            <v>210049</v>
          </cell>
          <cell r="B42" t="str">
            <v>UM-Upper Chesapeake</v>
          </cell>
          <cell r="C42" t="str">
            <v>GBR</v>
          </cell>
          <cell r="D42">
            <v>17056</v>
          </cell>
          <cell r="E42">
            <v>2104</v>
          </cell>
          <cell r="F42">
            <v>1563</v>
          </cell>
          <cell r="G42">
            <v>42</v>
          </cell>
          <cell r="H42">
            <v>0.1234</v>
          </cell>
          <cell r="I42">
            <v>9.1600000000000001E-2</v>
          </cell>
          <cell r="J42">
            <v>2.5000000000000001E-3</v>
          </cell>
          <cell r="K42">
            <v>3709</v>
          </cell>
          <cell r="L42">
            <v>0.2175</v>
          </cell>
          <cell r="M42">
            <v>170525745.5</v>
          </cell>
          <cell r="N42">
            <v>161815627.83000001</v>
          </cell>
          <cell r="O42">
            <v>25470475.43</v>
          </cell>
          <cell r="P42">
            <v>26411194.789999999</v>
          </cell>
          <cell r="Q42">
            <v>15463532.609999999</v>
          </cell>
          <cell r="R42">
            <v>173689.04</v>
          </cell>
          <cell r="S42">
            <v>42048416.439999998</v>
          </cell>
          <cell r="T42">
            <v>332341373.32999998</v>
          </cell>
          <cell r="U42">
            <v>7.9500000000000001E-2</v>
          </cell>
          <cell r="V42">
            <v>4.65E-2</v>
          </cell>
          <cell r="W42">
            <v>5.0000000000000001E-4</v>
          </cell>
          <cell r="X42">
            <v>0.1265</v>
          </cell>
        </row>
        <row r="43">
          <cell r="A43">
            <v>210051</v>
          </cell>
          <cell r="B43" t="str">
            <v>Doctors</v>
          </cell>
          <cell r="C43" t="str">
            <v>GBR</v>
          </cell>
          <cell r="D43">
            <v>13660</v>
          </cell>
          <cell r="E43">
            <v>1838</v>
          </cell>
          <cell r="F43">
            <v>2148</v>
          </cell>
          <cell r="G43" t="str">
            <v xml:space="preserve"> </v>
          </cell>
          <cell r="H43">
            <v>0.1346</v>
          </cell>
          <cell r="I43">
            <v>0.15720000000000001</v>
          </cell>
          <cell r="J43" t="str">
            <v xml:space="preserve"> </v>
          </cell>
          <cell r="K43">
            <v>3986</v>
          </cell>
          <cell r="L43">
            <v>0.2918</v>
          </cell>
          <cell r="M43">
            <v>110425920.2</v>
          </cell>
          <cell r="N43">
            <v>154167556.56999999</v>
          </cell>
          <cell r="O43">
            <v>14251158.76</v>
          </cell>
          <cell r="P43">
            <v>25782085.100000001</v>
          </cell>
          <cell r="Q43">
            <v>19600370.059999999</v>
          </cell>
          <cell r="R43" t="str">
            <v xml:space="preserve"> </v>
          </cell>
          <cell r="S43">
            <v>45382455.159999996</v>
          </cell>
          <cell r="T43">
            <v>264593476.77000001</v>
          </cell>
          <cell r="U43">
            <v>9.74E-2</v>
          </cell>
          <cell r="V43">
            <v>7.4099999999999999E-2</v>
          </cell>
          <cell r="W43" t="str">
            <v xml:space="preserve"> </v>
          </cell>
          <cell r="X43">
            <v>0.17150000000000001</v>
          </cell>
        </row>
        <row r="44">
          <cell r="A44">
            <v>210055</v>
          </cell>
          <cell r="B44" t="str">
            <v>UM-Laurel</v>
          </cell>
          <cell r="C44" t="str">
            <v>GBR</v>
          </cell>
          <cell r="D44">
            <v>480</v>
          </cell>
          <cell r="E44">
            <v>33</v>
          </cell>
          <cell r="F44">
            <v>134</v>
          </cell>
          <cell r="G44" t="str">
            <v xml:space="preserve"> </v>
          </cell>
          <cell r="H44">
            <v>6.88E-2</v>
          </cell>
          <cell r="I44">
            <v>0.2792</v>
          </cell>
          <cell r="J44" t="str">
            <v xml:space="preserve"> </v>
          </cell>
          <cell r="K44">
            <v>167</v>
          </cell>
          <cell r="L44">
            <v>0.34789999999999999</v>
          </cell>
          <cell r="M44">
            <v>46076814.18</v>
          </cell>
          <cell r="N44">
            <v>0</v>
          </cell>
          <cell r="O44">
            <v>3193087.52</v>
          </cell>
          <cell r="P44">
            <v>209447.73</v>
          </cell>
          <cell r="Q44">
            <v>883475.43</v>
          </cell>
          <cell r="R44" t="str">
            <v xml:space="preserve"> </v>
          </cell>
          <cell r="S44">
            <v>1092923.1599999999</v>
          </cell>
          <cell r="T44">
            <v>46076814.18</v>
          </cell>
          <cell r="U44">
            <v>4.4999999999999997E-3</v>
          </cell>
          <cell r="V44">
            <v>1.9199999999999998E-2</v>
          </cell>
          <cell r="W44" t="str">
            <v xml:space="preserve"> </v>
          </cell>
          <cell r="X44">
            <v>2.3699999999999999E-2</v>
          </cell>
        </row>
        <row r="45">
          <cell r="A45">
            <v>210056</v>
          </cell>
          <cell r="B45" t="str">
            <v>MedStar Good Sam</v>
          </cell>
          <cell r="C45" t="str">
            <v>GBR</v>
          </cell>
          <cell r="D45">
            <v>10469</v>
          </cell>
          <cell r="E45">
            <v>1684</v>
          </cell>
          <cell r="F45">
            <v>1605</v>
          </cell>
          <cell r="G45">
            <v>2</v>
          </cell>
          <cell r="H45">
            <v>0.16089999999999999</v>
          </cell>
          <cell r="I45">
            <v>0.15329999999999999</v>
          </cell>
          <cell r="J45">
            <v>2.0000000000000001E-4</v>
          </cell>
          <cell r="K45">
            <v>3291</v>
          </cell>
          <cell r="L45">
            <v>0.31440000000000001</v>
          </cell>
          <cell r="M45">
            <v>107899938.05</v>
          </cell>
          <cell r="N45">
            <v>157256428.33000001</v>
          </cell>
          <cell r="O45">
            <v>12508453.73</v>
          </cell>
          <cell r="P45">
            <v>29873620.620000001</v>
          </cell>
          <cell r="Q45">
            <v>21099011.800000001</v>
          </cell>
          <cell r="R45">
            <v>14461.14</v>
          </cell>
          <cell r="S45">
            <v>50987093.560000002</v>
          </cell>
          <cell r="T45">
            <v>265156366.38</v>
          </cell>
          <cell r="U45">
            <v>0.11269999999999999</v>
          </cell>
          <cell r="V45">
            <v>7.9600000000000004E-2</v>
          </cell>
          <cell r="W45">
            <v>1E-4</v>
          </cell>
          <cell r="X45">
            <v>0.1923</v>
          </cell>
        </row>
        <row r="46">
          <cell r="A46">
            <v>210057</v>
          </cell>
          <cell r="B46" t="str">
            <v>Shady Grove</v>
          </cell>
          <cell r="C46" t="str">
            <v>GBR</v>
          </cell>
          <cell r="D46">
            <v>26581</v>
          </cell>
          <cell r="E46">
            <v>1729</v>
          </cell>
          <cell r="F46">
            <v>1318</v>
          </cell>
          <cell r="G46">
            <v>40</v>
          </cell>
          <cell r="H46">
            <v>6.5000000000000002E-2</v>
          </cell>
          <cell r="I46">
            <v>4.9599999999999998E-2</v>
          </cell>
          <cell r="J46">
            <v>1.5E-3</v>
          </cell>
          <cell r="K46">
            <v>3087</v>
          </cell>
          <cell r="L46">
            <v>0.11609999999999999</v>
          </cell>
          <cell r="M46">
            <v>179962574.65000001</v>
          </cell>
          <cell r="N46">
            <v>284299694.44</v>
          </cell>
          <cell r="O46">
            <v>26470177.620000001</v>
          </cell>
          <cell r="P46">
            <v>28695917.039999999</v>
          </cell>
          <cell r="Q46">
            <v>15159040.390000001</v>
          </cell>
          <cell r="R46">
            <v>317250.26</v>
          </cell>
          <cell r="S46">
            <v>44172207.689999998</v>
          </cell>
          <cell r="T46">
            <v>464262269.08999997</v>
          </cell>
          <cell r="U46">
            <v>6.1800000000000001E-2</v>
          </cell>
          <cell r="V46">
            <v>3.27E-2</v>
          </cell>
          <cell r="W46">
            <v>6.9999999999999999E-4</v>
          </cell>
          <cell r="X46">
            <v>9.5100000000000004E-2</v>
          </cell>
        </row>
        <row r="47">
          <cell r="A47">
            <v>210058</v>
          </cell>
          <cell r="B47" t="str">
            <v>UMROI</v>
          </cell>
          <cell r="C47" t="str">
            <v>GBR</v>
          </cell>
          <cell r="D47">
            <v>2201</v>
          </cell>
          <cell r="E47">
            <v>7</v>
          </cell>
          <cell r="F47" t="str">
            <v xml:space="preserve"> </v>
          </cell>
          <cell r="G47" t="str">
            <v xml:space="preserve"> </v>
          </cell>
          <cell r="H47">
            <v>3.2000000000000002E-3</v>
          </cell>
          <cell r="I47" t="str">
            <v xml:space="preserve"> </v>
          </cell>
          <cell r="J47" t="str">
            <v xml:space="preserve"> </v>
          </cell>
          <cell r="K47">
            <v>7</v>
          </cell>
          <cell r="L47">
            <v>3.2000000000000002E-3</v>
          </cell>
          <cell r="M47">
            <v>55035665.399999999</v>
          </cell>
          <cell r="N47">
            <v>71191932.659999996</v>
          </cell>
          <cell r="O47">
            <v>0</v>
          </cell>
          <cell r="P47">
            <v>181896.14</v>
          </cell>
          <cell r="Q47" t="str">
            <v xml:space="preserve"> </v>
          </cell>
          <cell r="R47" t="str">
            <v xml:space="preserve"> </v>
          </cell>
          <cell r="S47">
            <v>181896.14</v>
          </cell>
          <cell r="T47">
            <v>126227598.06</v>
          </cell>
          <cell r="U47">
            <v>1.4E-3</v>
          </cell>
          <cell r="V47" t="str">
            <v xml:space="preserve"> </v>
          </cell>
          <cell r="W47" t="str">
            <v xml:space="preserve"> </v>
          </cell>
          <cell r="X47">
            <v>1.4E-3</v>
          </cell>
        </row>
        <row r="48">
          <cell r="A48">
            <v>210060</v>
          </cell>
          <cell r="B48" t="str">
            <v>Ft. Washington</v>
          </cell>
          <cell r="C48" t="str">
            <v>GBR</v>
          </cell>
          <cell r="D48">
            <v>2583</v>
          </cell>
          <cell r="E48">
            <v>270</v>
          </cell>
          <cell r="F48">
            <v>614</v>
          </cell>
          <cell r="G48" t="str">
            <v xml:space="preserve"> </v>
          </cell>
          <cell r="H48">
            <v>0.1045</v>
          </cell>
          <cell r="I48">
            <v>0.23769999999999999</v>
          </cell>
          <cell r="J48" t="str">
            <v xml:space="preserve"> </v>
          </cell>
          <cell r="K48">
            <v>884</v>
          </cell>
          <cell r="L48">
            <v>0.3422</v>
          </cell>
          <cell r="M48">
            <v>32350225.949999999</v>
          </cell>
          <cell r="N48">
            <v>21461690.52</v>
          </cell>
          <cell r="O48">
            <v>4128040.47</v>
          </cell>
          <cell r="P48">
            <v>2717590.08</v>
          </cell>
          <cell r="Q48">
            <v>4753611.51</v>
          </cell>
          <cell r="R48" t="str">
            <v xml:space="preserve"> </v>
          </cell>
          <cell r="S48">
            <v>7471201.5899999999</v>
          </cell>
          <cell r="T48">
            <v>53811916.469999999</v>
          </cell>
          <cell r="U48">
            <v>5.0500000000000003E-2</v>
          </cell>
          <cell r="V48">
            <v>8.8300000000000003E-2</v>
          </cell>
          <cell r="W48" t="str">
            <v xml:space="preserve"> </v>
          </cell>
          <cell r="X48">
            <v>0.13880000000000001</v>
          </cell>
        </row>
        <row r="49">
          <cell r="A49">
            <v>210061</v>
          </cell>
          <cell r="B49" t="str">
            <v>Atlantic General</v>
          </cell>
          <cell r="C49" t="str">
            <v>GBR</v>
          </cell>
          <cell r="D49">
            <v>3596</v>
          </cell>
          <cell r="E49">
            <v>353</v>
          </cell>
          <cell r="F49">
            <v>565</v>
          </cell>
          <cell r="G49">
            <v>1</v>
          </cell>
          <cell r="H49">
            <v>9.8199999999999996E-2</v>
          </cell>
          <cell r="I49">
            <v>0.15709999999999999</v>
          </cell>
          <cell r="J49">
            <v>2.9999999999999997E-4</v>
          </cell>
          <cell r="K49">
            <v>919</v>
          </cell>
          <cell r="L49">
            <v>0.25559999999999999</v>
          </cell>
          <cell r="M49">
            <v>73413320.709999993</v>
          </cell>
          <cell r="N49">
            <v>39948041.200000003</v>
          </cell>
          <cell r="O49">
            <v>4638583.34</v>
          </cell>
          <cell r="P49">
            <v>4406596.7</v>
          </cell>
          <cell r="Q49">
            <v>5558579.1600000001</v>
          </cell>
          <cell r="R49">
            <v>4072.27</v>
          </cell>
          <cell r="S49">
            <v>9969248.1300000008</v>
          </cell>
          <cell r="T49">
            <v>113361361.91</v>
          </cell>
          <cell r="U49">
            <v>3.8899999999999997E-2</v>
          </cell>
          <cell r="V49">
            <v>4.9000000000000002E-2</v>
          </cell>
          <cell r="W49">
            <v>0</v>
          </cell>
          <cell r="X49">
            <v>8.7900000000000006E-2</v>
          </cell>
        </row>
        <row r="50">
          <cell r="A50">
            <v>210062</v>
          </cell>
          <cell r="B50" t="str">
            <v>MedStar Southern MD</v>
          </cell>
          <cell r="C50" t="str">
            <v>GBR</v>
          </cell>
          <cell r="D50">
            <v>13528</v>
          </cell>
          <cell r="E50">
            <v>1374</v>
          </cell>
          <cell r="F50">
            <v>1516</v>
          </cell>
          <cell r="G50" t="str">
            <v xml:space="preserve"> </v>
          </cell>
          <cell r="H50">
            <v>0.1016</v>
          </cell>
          <cell r="I50">
            <v>0.11210000000000001</v>
          </cell>
          <cell r="J50" t="str">
            <v xml:space="preserve"> </v>
          </cell>
          <cell r="K50">
            <v>2890</v>
          </cell>
          <cell r="L50">
            <v>0.21360000000000001</v>
          </cell>
          <cell r="M50">
            <v>101175597.06</v>
          </cell>
          <cell r="N50">
            <v>178193991.75</v>
          </cell>
          <cell r="O50">
            <v>10807577.84</v>
          </cell>
          <cell r="P50">
            <v>23221038.079999998</v>
          </cell>
          <cell r="Q50">
            <v>18442363.940000001</v>
          </cell>
          <cell r="R50" t="str">
            <v xml:space="preserve"> </v>
          </cell>
          <cell r="S50">
            <v>41663402.020000003</v>
          </cell>
          <cell r="T50">
            <v>279369588.81</v>
          </cell>
          <cell r="U50">
            <v>8.3099999999999993E-2</v>
          </cell>
          <cell r="V50">
            <v>6.6000000000000003E-2</v>
          </cell>
          <cell r="W50" t="str">
            <v xml:space="preserve"> </v>
          </cell>
          <cell r="X50">
            <v>0.14910000000000001</v>
          </cell>
        </row>
        <row r="51">
          <cell r="A51">
            <v>210063</v>
          </cell>
          <cell r="B51" t="str">
            <v>UM-St. Joe</v>
          </cell>
          <cell r="C51" t="str">
            <v>GBR</v>
          </cell>
          <cell r="D51">
            <v>17704</v>
          </cell>
          <cell r="E51">
            <v>1559</v>
          </cell>
          <cell r="F51">
            <v>972</v>
          </cell>
          <cell r="G51">
            <v>26</v>
          </cell>
          <cell r="H51">
            <v>8.8099999999999998E-2</v>
          </cell>
          <cell r="I51">
            <v>5.4899999999999997E-2</v>
          </cell>
          <cell r="J51">
            <v>1.5E-3</v>
          </cell>
          <cell r="K51">
            <v>2557</v>
          </cell>
          <cell r="L51">
            <v>0.1444</v>
          </cell>
          <cell r="M51">
            <v>139640551.74000001</v>
          </cell>
          <cell r="N51">
            <v>257825831.61000001</v>
          </cell>
          <cell r="O51">
            <v>9195831.1099999994</v>
          </cell>
          <cell r="P51">
            <v>24533931.379999999</v>
          </cell>
          <cell r="Q51">
            <v>9802042.7200000007</v>
          </cell>
          <cell r="R51">
            <v>117131.92</v>
          </cell>
          <cell r="S51">
            <v>34453106.020000003</v>
          </cell>
          <cell r="T51">
            <v>397466383.35000002</v>
          </cell>
          <cell r="U51">
            <v>6.1699999999999998E-2</v>
          </cell>
          <cell r="V51">
            <v>2.47E-2</v>
          </cell>
          <cell r="W51">
            <v>2.9999999999999997E-4</v>
          </cell>
          <cell r="X51">
            <v>8.6699999999999999E-2</v>
          </cell>
        </row>
        <row r="52">
          <cell r="A52">
            <v>210064</v>
          </cell>
          <cell r="B52" t="str">
            <v>Levindale</v>
          </cell>
          <cell r="C52" t="str">
            <v>GBR</v>
          </cell>
          <cell r="D52">
            <v>1243</v>
          </cell>
          <cell r="E52">
            <v>125</v>
          </cell>
          <cell r="F52" t="str">
            <v xml:space="preserve"> </v>
          </cell>
          <cell r="G52" t="str">
            <v xml:space="preserve"> </v>
          </cell>
          <cell r="H52">
            <v>0.10059999999999999</v>
          </cell>
          <cell r="I52" t="str">
            <v xml:space="preserve"> </v>
          </cell>
          <cell r="J52" t="str">
            <v xml:space="preserve"> </v>
          </cell>
          <cell r="K52">
            <v>125</v>
          </cell>
          <cell r="L52">
            <v>0.10059999999999999</v>
          </cell>
          <cell r="M52">
            <v>2304438.34</v>
          </cell>
          <cell r="N52">
            <v>58007627.079999998</v>
          </cell>
          <cell r="O52">
            <v>0</v>
          </cell>
          <cell r="P52">
            <v>4596281.88</v>
          </cell>
          <cell r="Q52" t="str">
            <v xml:space="preserve"> </v>
          </cell>
          <cell r="R52" t="str">
            <v xml:space="preserve"> </v>
          </cell>
          <cell r="S52">
            <v>4596281.88</v>
          </cell>
          <cell r="T52">
            <v>60312065.420000002</v>
          </cell>
          <cell r="U52">
            <v>7.6200000000000004E-2</v>
          </cell>
          <cell r="V52" t="str">
            <v xml:space="preserve"> </v>
          </cell>
          <cell r="W52" t="str">
            <v xml:space="preserve"> </v>
          </cell>
          <cell r="X52">
            <v>7.6200000000000004E-2</v>
          </cell>
        </row>
        <row r="53">
          <cell r="A53">
            <v>210065</v>
          </cell>
          <cell r="B53" t="str">
            <v>HC-Germantown</v>
          </cell>
          <cell r="C53" t="str">
            <v>OTH</v>
          </cell>
          <cell r="D53">
            <v>6911</v>
          </cell>
          <cell r="E53">
            <v>640</v>
          </cell>
          <cell r="F53">
            <v>600</v>
          </cell>
          <cell r="G53" t="str">
            <v xml:space="preserve"> </v>
          </cell>
          <cell r="H53">
            <v>9.2600000000000002E-2</v>
          </cell>
          <cell r="I53">
            <v>8.6800000000000002E-2</v>
          </cell>
          <cell r="J53" t="str">
            <v xml:space="preserve"> </v>
          </cell>
          <cell r="K53">
            <v>1240</v>
          </cell>
          <cell r="L53">
            <v>0.1794</v>
          </cell>
          <cell r="M53">
            <v>45141379.149999999</v>
          </cell>
          <cell r="N53">
            <v>72888297.159999996</v>
          </cell>
          <cell r="O53">
            <v>3990314.75</v>
          </cell>
          <cell r="P53">
            <v>9183222.5999999996</v>
          </cell>
          <cell r="Q53">
            <v>5717282.9900000002</v>
          </cell>
          <cell r="R53" t="str">
            <v xml:space="preserve"> </v>
          </cell>
          <cell r="S53">
            <v>14900505.59</v>
          </cell>
          <cell r="T53">
            <v>118029676.31</v>
          </cell>
          <cell r="U53">
            <v>7.7799999999999994E-2</v>
          </cell>
          <cell r="V53">
            <v>4.8399999999999999E-2</v>
          </cell>
          <cell r="W53" t="str">
            <v xml:space="preserve"> </v>
          </cell>
          <cell r="X53">
            <v>0.12620000000000001</v>
          </cell>
        </row>
        <row r="54">
          <cell r="A54" t="str">
            <v xml:space="preserve"> </v>
          </cell>
          <cell r="B54" t="str">
            <v>STATEWIDE</v>
          </cell>
          <cell r="C54" t="str">
            <v/>
          </cell>
          <cell r="D54">
            <v>657051</v>
          </cell>
          <cell r="E54">
            <v>68660</v>
          </cell>
          <cell r="F54">
            <v>53984</v>
          </cell>
          <cell r="G54">
            <v>796</v>
          </cell>
          <cell r="H54">
            <v>0.1045</v>
          </cell>
          <cell r="I54">
            <v>8.2199999999999995E-2</v>
          </cell>
          <cell r="J54">
            <v>1.1999999999999999E-3</v>
          </cell>
          <cell r="K54">
            <v>123440</v>
          </cell>
          <cell r="L54">
            <v>0.18790000000000001</v>
          </cell>
          <cell r="M54">
            <v>7613171403.9499998</v>
          </cell>
          <cell r="N54">
            <v>10261567315.58</v>
          </cell>
          <cell r="O54">
            <v>502171117.05000001</v>
          </cell>
          <cell r="P54">
            <v>1226438467.2</v>
          </cell>
          <cell r="Q54">
            <v>668438520.39999998</v>
          </cell>
          <cell r="R54">
            <v>5855222.9299999997</v>
          </cell>
          <cell r="S54">
            <v>1900732210.53</v>
          </cell>
          <cell r="T54">
            <v>17874738719.529999</v>
          </cell>
          <cell r="U54">
            <v>6.8599999999999994E-2</v>
          </cell>
          <cell r="V54">
            <v>3.7400000000000003E-2</v>
          </cell>
          <cell r="W54">
            <v>2.9999999999999997E-4</v>
          </cell>
          <cell r="X54">
            <v>0.10630000000000001</v>
          </cell>
        </row>
        <row r="55">
          <cell r="A55">
            <v>210089</v>
          </cell>
          <cell r="B55" t="str">
            <v>Adventist Rehab</v>
          </cell>
          <cell r="C55" t="str">
            <v>Other</v>
          </cell>
          <cell r="D55">
            <v>633</v>
          </cell>
          <cell r="E55">
            <v>2</v>
          </cell>
          <cell r="F55" t="str">
            <v xml:space="preserve"> </v>
          </cell>
          <cell r="G55" t="str">
            <v xml:space="preserve"> </v>
          </cell>
          <cell r="H55">
            <v>3.2000000000000002E-3</v>
          </cell>
          <cell r="I55" t="str">
            <v xml:space="preserve"> </v>
          </cell>
          <cell r="J55" t="str">
            <v xml:space="preserve"> </v>
          </cell>
          <cell r="K55">
            <v>2</v>
          </cell>
          <cell r="L55">
            <v>3.2000000000000002E-3</v>
          </cell>
          <cell r="M55" t="str">
            <v xml:space="preserve"> </v>
          </cell>
          <cell r="N55">
            <v>22121357.379999999</v>
          </cell>
          <cell r="O55">
            <v>0</v>
          </cell>
          <cell r="P55">
            <v>68678.929999999993</v>
          </cell>
          <cell r="Q55" t="str">
            <v xml:space="preserve"> </v>
          </cell>
          <cell r="R55" t="str">
            <v xml:space="preserve"> </v>
          </cell>
          <cell r="S55">
            <v>68678.929999999993</v>
          </cell>
          <cell r="T55">
            <v>22121357.379999999</v>
          </cell>
          <cell r="U55">
            <v>3.0999999999999999E-3</v>
          </cell>
          <cell r="V55" t="str">
            <v xml:space="preserve"> </v>
          </cell>
          <cell r="W55" t="str">
            <v xml:space="preserve"> </v>
          </cell>
          <cell r="X55">
            <v>3.0999999999999999E-3</v>
          </cell>
        </row>
        <row r="56">
          <cell r="A56" t="str">
            <v>Note: Statewide Total Outpatient Charges also included total charges of Germantown ED, UM-Queen Anne's ED and Bowie ED.</v>
          </cell>
          <cell r="B56" t="str">
            <v>STATEWIDE</v>
          </cell>
          <cell r="C56" t="str">
            <v/>
          </cell>
          <cell r="D56">
            <v>540182</v>
          </cell>
          <cell r="E56">
            <v>46164</v>
          </cell>
          <cell r="F56">
            <v>46715</v>
          </cell>
          <cell r="G56">
            <v>413</v>
          </cell>
          <cell r="H56">
            <v>8.5500000000000007E-2</v>
          </cell>
          <cell r="I56">
            <v>8.6499999999999994E-2</v>
          </cell>
          <cell r="J56">
            <v>8.0000000000000004E-4</v>
          </cell>
          <cell r="K56">
            <v>93292</v>
          </cell>
          <cell r="L56">
            <v>0.17269999999999999</v>
          </cell>
          <cell r="M56">
            <v>6455456101.4499998</v>
          </cell>
          <cell r="N56">
            <v>9763941095.8799992</v>
          </cell>
          <cell r="O56">
            <v>494041874.80000001</v>
          </cell>
          <cell r="P56">
            <v>960471416.73000002</v>
          </cell>
          <cell r="Q56">
            <v>670263091.66999996</v>
          </cell>
          <cell r="R56">
            <v>3838386.08</v>
          </cell>
          <cell r="S56">
            <v>1634572894.48</v>
          </cell>
          <cell r="T56">
            <v>16219397197.33</v>
          </cell>
          <cell r="U56">
            <v>5.9200000000000003E-2</v>
          </cell>
          <cell r="V56">
            <v>4.1300000000000003E-2</v>
          </cell>
          <cell r="W56">
            <v>2.0000000000000001E-4</v>
          </cell>
          <cell r="X56">
            <v>0.1008</v>
          </cell>
        </row>
        <row r="58">
          <cell r="A58" t="str">
            <v>Note: Statewide Total Outpatient Charges also included total charges of Germantown ED, UM-Queen Anne's ED and Bowie ED.</v>
          </cell>
        </row>
        <row r="60">
          <cell r="A60" t="str">
            <v>Note: Per HSCRC clarification memo 9/21/2020, the HSCRC presently intends to use the July 2020-December 2020 data in calculating RY2022 pay-for-performance revenue adjustments. At present, COVID-positive patients have not been excluded from this report. The RY 2022 regulatory reports also continue to reflect Jan-present trends, i.e., they are including data that will not be used to calculate scores. We will plan to exclude these patients and the Jan-Jun timeframe from future iterations of the regulatory reports, and apologize for the delay. If you have questions/concerns or did not receive the 9/21/2020 memo, please reach out to the Quality team at hscrc.quality@maryland.gov. Thank you for your patience.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</row>
        <row r="61">
          <cell r="A61"/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</row>
      </sheetData>
      <sheetData sheetId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Population"/>
      <sheetName val="Sheet1"/>
      <sheetName val="Sheet2"/>
      <sheetName val="PQI"/>
    </sheetNames>
    <sheetDataSet>
      <sheetData sheetId="0"/>
      <sheetData sheetId="1"/>
      <sheetData sheetId="2"/>
      <sheetData sheetId="3">
        <row r="1">
          <cell r="A1" t="str">
            <v>Row Labels</v>
          </cell>
          <cell r="B1">
            <v>2018</v>
          </cell>
          <cell r="C1">
            <v>2019</v>
          </cell>
          <cell r="D1" t="str">
            <v>Grand Total</v>
          </cell>
          <cell r="E1" t="str">
            <v>Row Labels</v>
          </cell>
          <cell r="F1">
            <v>2018</v>
          </cell>
          <cell r="G1">
            <v>2019</v>
          </cell>
          <cell r="H1" t="str">
            <v>Grand Total</v>
          </cell>
          <cell r="I1">
            <v>2018</v>
          </cell>
          <cell r="J1">
            <v>2019</v>
          </cell>
        </row>
        <row r="2">
          <cell r="A2">
            <v>210001</v>
          </cell>
          <cell r="B2">
            <v>2079</v>
          </cell>
          <cell r="C2">
            <v>1280</v>
          </cell>
          <cell r="D2">
            <v>3359</v>
          </cell>
          <cell r="E2">
            <v>210001</v>
          </cell>
          <cell r="F2">
            <v>115691</v>
          </cell>
          <cell r="G2">
            <v>115691</v>
          </cell>
          <cell r="H2">
            <v>231382</v>
          </cell>
          <cell r="I2">
            <v>17.970282908782881</v>
          </cell>
          <cell r="J2">
            <v>18.96677973468735</v>
          </cell>
        </row>
        <row r="3">
          <cell r="A3">
            <v>210002</v>
          </cell>
          <cell r="B3">
            <v>1113.6068799999998</v>
          </cell>
          <cell r="C3">
            <v>625.34352999999987</v>
          </cell>
          <cell r="D3">
            <v>1738.9504099999997</v>
          </cell>
          <cell r="E3">
            <v>210002</v>
          </cell>
          <cell r="F3">
            <v>46248.005439059001</v>
          </cell>
          <cell r="G3">
            <v>46248.005439059001</v>
          </cell>
          <cell r="H3">
            <v>92496.010878118002</v>
          </cell>
          <cell r="I3">
            <v>24.079025018006444</v>
          </cell>
          <cell r="J3">
            <v>23.179755966181013</v>
          </cell>
        </row>
        <row r="4">
          <cell r="A4">
            <v>210003</v>
          </cell>
          <cell r="B4">
            <v>1516.4463199999998</v>
          </cell>
          <cell r="C4">
            <v>941.02864999999997</v>
          </cell>
          <cell r="D4">
            <v>2457.4749699999998</v>
          </cell>
          <cell r="E4">
            <v>210003</v>
          </cell>
          <cell r="F4">
            <v>105390.85465000001</v>
          </cell>
          <cell r="G4">
            <v>105390.85465000001</v>
          </cell>
          <cell r="H4">
            <v>210781.70930000002</v>
          </cell>
          <cell r="I4">
            <v>14.388784729339887</v>
          </cell>
          <cell r="J4">
            <v>15.306754810803417</v>
          </cell>
        </row>
        <row r="5">
          <cell r="A5">
            <v>210004</v>
          </cell>
          <cell r="B5">
            <v>1545.1928600000003</v>
          </cell>
          <cell r="C5">
            <v>882.97856000000002</v>
          </cell>
          <cell r="D5">
            <v>2428.1714200000006</v>
          </cell>
          <cell r="E5">
            <v>210004</v>
          </cell>
          <cell r="F5">
            <v>235200.69532210997</v>
          </cell>
          <cell r="G5">
            <v>235200.69532210997</v>
          </cell>
          <cell r="H5">
            <v>470401.39064421994</v>
          </cell>
          <cell r="I5">
            <v>6.5696781120644285</v>
          </cell>
          <cell r="J5">
            <v>6.4356847642630184</v>
          </cell>
        </row>
        <row r="6">
          <cell r="A6">
            <v>210005</v>
          </cell>
          <cell r="B6">
            <v>2326</v>
          </cell>
          <cell r="C6">
            <v>1224</v>
          </cell>
          <cell r="D6">
            <v>3550</v>
          </cell>
          <cell r="E6">
            <v>210005</v>
          </cell>
          <cell r="F6">
            <v>197059</v>
          </cell>
          <cell r="G6">
            <v>197059</v>
          </cell>
          <cell r="H6">
            <v>394118</v>
          </cell>
          <cell r="I6">
            <v>11.803571519189685</v>
          </cell>
          <cell r="J6">
            <v>10.648007522040173</v>
          </cell>
        </row>
        <row r="7">
          <cell r="A7">
            <v>210006</v>
          </cell>
          <cell r="B7">
            <v>438.02636999999993</v>
          </cell>
          <cell r="C7">
            <v>244.74227000000002</v>
          </cell>
          <cell r="D7">
            <v>682.76864</v>
          </cell>
          <cell r="E7">
            <v>210006</v>
          </cell>
          <cell r="F7">
            <v>29801.87484</v>
          </cell>
          <cell r="G7">
            <v>29801.87484</v>
          </cell>
          <cell r="H7">
            <v>59603.749680000001</v>
          </cell>
          <cell r="I7">
            <v>14.697946768506055</v>
          </cell>
          <cell r="J7">
            <v>14.078247740968541</v>
          </cell>
        </row>
        <row r="8">
          <cell r="A8">
            <v>210008</v>
          </cell>
          <cell r="B8">
            <v>1657.1093700000001</v>
          </cell>
          <cell r="C8">
            <v>967.66152</v>
          </cell>
          <cell r="D8">
            <v>2624.7708900000002</v>
          </cell>
          <cell r="E8">
            <v>210008</v>
          </cell>
          <cell r="F8">
            <v>78933.928741528027</v>
          </cell>
          <cell r="G8">
            <v>78933.928741528027</v>
          </cell>
          <cell r="H8">
            <v>157867.85748305605</v>
          </cell>
          <cell r="I8">
            <v>20.993625889650875</v>
          </cell>
          <cell r="J8">
            <v>21.015656340025313</v>
          </cell>
        </row>
        <row r="9">
          <cell r="A9">
            <v>210009</v>
          </cell>
          <cell r="B9">
            <v>3208.0174700000007</v>
          </cell>
          <cell r="C9">
            <v>2019.8995200000002</v>
          </cell>
          <cell r="D9">
            <v>5227.9169900000006</v>
          </cell>
          <cell r="E9">
            <v>210009</v>
          </cell>
          <cell r="F9">
            <v>106932.42655361099</v>
          </cell>
          <cell r="G9">
            <v>106932.42655361099</v>
          </cell>
          <cell r="H9">
            <v>213864.85310722198</v>
          </cell>
          <cell r="I9">
            <v>30.000417772167999</v>
          </cell>
          <cell r="J9">
            <v>32.381991160488077</v>
          </cell>
        </row>
        <row r="10">
          <cell r="A10">
            <v>210010</v>
          </cell>
          <cell r="B10"/>
          <cell r="C10"/>
          <cell r="D10"/>
          <cell r="E10">
            <v>210010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</row>
        <row r="11">
          <cell r="A11">
            <v>210011</v>
          </cell>
          <cell r="B11">
            <v>1981.3941599999998</v>
          </cell>
          <cell r="C11">
            <v>1162.82546</v>
          </cell>
          <cell r="D11">
            <v>3144.2196199999998</v>
          </cell>
          <cell r="E11">
            <v>210011</v>
          </cell>
          <cell r="F11">
            <v>116544.650051406</v>
          </cell>
          <cell r="G11">
            <v>116544.650051406</v>
          </cell>
          <cell r="H11">
            <v>233089.30010281201</v>
          </cell>
          <cell r="I11">
            <v>17.001159290675616</v>
          </cell>
          <cell r="J11">
            <v>17.10430357297783</v>
          </cell>
        </row>
        <row r="12">
          <cell r="A12">
            <v>210012</v>
          </cell>
          <cell r="B12">
            <v>4781.6957700000003</v>
          </cell>
          <cell r="C12">
            <v>2787.2293300000001</v>
          </cell>
          <cell r="D12">
            <v>7568.9251000000004</v>
          </cell>
          <cell r="E12">
            <v>210012</v>
          </cell>
          <cell r="F12">
            <v>165067.20895899396</v>
          </cell>
          <cell r="G12">
            <v>165067.20895899396</v>
          </cell>
          <cell r="H12">
            <v>330134.41791798791</v>
          </cell>
          <cell r="I12">
            <v>28.968174843180819</v>
          </cell>
          <cell r="J12">
            <v>28.946436139500737</v>
          </cell>
        </row>
        <row r="13">
          <cell r="A13">
            <v>210013</v>
          </cell>
          <cell r="B13">
            <v>374.28052000000002</v>
          </cell>
          <cell r="C13">
            <v>206.87151999999998</v>
          </cell>
          <cell r="D13">
            <v>581.15203999999994</v>
          </cell>
          <cell r="E13">
            <v>210013</v>
          </cell>
          <cell r="F13">
            <v>13568.108464618999</v>
          </cell>
          <cell r="G13">
            <v>13568.108464618999</v>
          </cell>
          <cell r="H13">
            <v>27136.216929237999</v>
          </cell>
          <cell r="I13">
            <v>27.585313087376623</v>
          </cell>
          <cell r="J13">
            <v>26.137533640252322</v>
          </cell>
        </row>
        <row r="14">
          <cell r="A14">
            <v>210015</v>
          </cell>
          <cell r="B14">
            <v>3710.4981999999995</v>
          </cell>
          <cell r="C14">
            <v>1996.2742099999998</v>
          </cell>
          <cell r="D14">
            <v>5706.7724099999996</v>
          </cell>
          <cell r="E14">
            <v>210015</v>
          </cell>
          <cell r="F14">
            <v>112985.01360000001</v>
          </cell>
          <cell r="G14">
            <v>112985.01360000001</v>
          </cell>
          <cell r="H14">
            <v>225970.02720000001</v>
          </cell>
          <cell r="I14">
            <v>32.84062267882932</v>
          </cell>
          <cell r="J14">
            <v>30.288834341477649</v>
          </cell>
        </row>
        <row r="15">
          <cell r="A15">
            <v>210016</v>
          </cell>
          <cell r="B15">
            <v>1550.2061899999999</v>
          </cell>
          <cell r="C15">
            <v>893.11158999999998</v>
          </cell>
          <cell r="D15">
            <v>2443.3177799999999</v>
          </cell>
          <cell r="E15">
            <v>210016</v>
          </cell>
          <cell r="F15">
            <v>196610.60789677003</v>
          </cell>
          <cell r="G15">
            <v>196610.60789677003</v>
          </cell>
          <cell r="H15">
            <v>393221.21579354006</v>
          </cell>
          <cell r="I15">
            <v>7.8846518333025672</v>
          </cell>
          <cell r="J15">
            <v>7.7872117704039328</v>
          </cell>
        </row>
        <row r="16">
          <cell r="A16">
            <v>210017</v>
          </cell>
          <cell r="B16">
            <v>213</v>
          </cell>
          <cell r="C16">
            <v>119</v>
          </cell>
          <cell r="D16">
            <v>332</v>
          </cell>
          <cell r="E16">
            <v>210017</v>
          </cell>
          <cell r="F16">
            <v>18768</v>
          </cell>
          <cell r="G16">
            <v>18768</v>
          </cell>
          <cell r="H16">
            <v>37536</v>
          </cell>
          <cell r="I16">
            <v>11.349104859335037</v>
          </cell>
          <cell r="J16">
            <v>10.869565217391305</v>
          </cell>
        </row>
        <row r="17">
          <cell r="A17">
            <v>210018</v>
          </cell>
          <cell r="B17">
            <v>1774.2394199999999</v>
          </cell>
          <cell r="C17">
            <v>1122.15915</v>
          </cell>
          <cell r="D17">
            <v>2896.3985699999998</v>
          </cell>
          <cell r="E17">
            <v>210018</v>
          </cell>
          <cell r="F17">
            <v>88349.682009030003</v>
          </cell>
          <cell r="G17">
            <v>88349.682009030003</v>
          </cell>
          <cell r="H17">
            <v>176699.36401806001</v>
          </cell>
          <cell r="I17">
            <v>20.082012517245495</v>
          </cell>
          <cell r="J17">
            <v>21.773721831883709</v>
          </cell>
        </row>
        <row r="18">
          <cell r="A18">
            <v>210019</v>
          </cell>
          <cell r="B18">
            <v>2385.5483600000002</v>
          </cell>
          <cell r="C18">
            <v>1375.8398299999999</v>
          </cell>
          <cell r="D18">
            <v>3761.3881900000001</v>
          </cell>
          <cell r="E18">
            <v>210019</v>
          </cell>
          <cell r="F18">
            <v>126698.23135999998</v>
          </cell>
          <cell r="G18">
            <v>126698.23135999998</v>
          </cell>
          <cell r="H18">
            <v>253396.46271999995</v>
          </cell>
          <cell r="I18">
            <v>18.828584538182781</v>
          </cell>
          <cell r="J18">
            <v>18.615749725918555</v>
          </cell>
        </row>
        <row r="19">
          <cell r="A19">
            <v>210022</v>
          </cell>
          <cell r="B19">
            <v>1537.12898</v>
          </cell>
          <cell r="C19">
            <v>997.03221000000008</v>
          </cell>
          <cell r="D19">
            <v>2534.1611899999998</v>
          </cell>
          <cell r="E19">
            <v>210022</v>
          </cell>
          <cell r="F19">
            <v>195934.59138964003</v>
          </cell>
          <cell r="G19">
            <v>195934.59138964003</v>
          </cell>
          <cell r="H19">
            <v>391869.18277928006</v>
          </cell>
          <cell r="I19">
            <v>7.8451128465786315</v>
          </cell>
          <cell r="J19">
            <v>8.723309458342472</v>
          </cell>
        </row>
        <row r="20">
          <cell r="A20">
            <v>210023</v>
          </cell>
          <cell r="B20">
            <v>2338</v>
          </cell>
          <cell r="C20">
            <v>1482</v>
          </cell>
          <cell r="D20">
            <v>3820</v>
          </cell>
          <cell r="E20">
            <v>210023</v>
          </cell>
          <cell r="F20">
            <v>244690</v>
          </cell>
          <cell r="G20">
            <v>244690</v>
          </cell>
          <cell r="H20">
            <v>489380</v>
          </cell>
          <cell r="I20">
            <v>9.5549470758919455</v>
          </cell>
          <cell r="J20">
            <v>10.382816741883316</v>
          </cell>
        </row>
        <row r="21">
          <cell r="A21">
            <v>210024</v>
          </cell>
          <cell r="B21">
            <v>2407.6451900000002</v>
          </cell>
          <cell r="C21">
            <v>1474.1025999999997</v>
          </cell>
          <cell r="D21">
            <v>3881.7477899999999</v>
          </cell>
          <cell r="E21">
            <v>210024</v>
          </cell>
          <cell r="F21">
            <v>84755.866976099991</v>
          </cell>
          <cell r="G21">
            <v>84755.866976099991</v>
          </cell>
          <cell r="H21">
            <v>169511.73395219998</v>
          </cell>
          <cell r="I21">
            <v>28.406826287068995</v>
          </cell>
          <cell r="J21">
            <v>29.815434833366961</v>
          </cell>
        </row>
        <row r="22">
          <cell r="A22">
            <v>210027</v>
          </cell>
          <cell r="B22">
            <v>1185</v>
          </cell>
          <cell r="C22">
            <v>696</v>
          </cell>
          <cell r="D22">
            <v>1881</v>
          </cell>
          <cell r="E22">
            <v>210027</v>
          </cell>
          <cell r="F22">
            <v>65695</v>
          </cell>
          <cell r="G22">
            <v>65695</v>
          </cell>
          <cell r="H22">
            <v>131390</v>
          </cell>
          <cell r="I22">
            <v>18.037902427886447</v>
          </cell>
          <cell r="J22">
            <v>18.161851847824906</v>
          </cell>
        </row>
        <row r="23">
          <cell r="A23">
            <v>210028</v>
          </cell>
          <cell r="B23">
            <v>1922</v>
          </cell>
          <cell r="C23">
            <v>1149</v>
          </cell>
          <cell r="D23">
            <v>3071</v>
          </cell>
          <cell r="E23">
            <v>210028</v>
          </cell>
          <cell r="F23">
            <v>96779</v>
          </cell>
          <cell r="G23">
            <v>96779</v>
          </cell>
          <cell r="H23">
            <v>193558</v>
          </cell>
          <cell r="I23">
            <v>19.859680302544973</v>
          </cell>
          <cell r="J23">
            <v>20.352703434777023</v>
          </cell>
        </row>
        <row r="24">
          <cell r="A24">
            <v>210029</v>
          </cell>
          <cell r="B24">
            <v>2336.8504799999996</v>
          </cell>
          <cell r="C24">
            <v>1303.8076799999999</v>
          </cell>
          <cell r="D24">
            <v>3640.6581599999995</v>
          </cell>
          <cell r="E24">
            <v>210029</v>
          </cell>
          <cell r="F24">
            <v>65708.735592192999</v>
          </cell>
          <cell r="G24">
            <v>65708.735592192999</v>
          </cell>
          <cell r="H24">
            <v>131417.471184386</v>
          </cell>
          <cell r="I24">
            <v>35.563771832457022</v>
          </cell>
          <cell r="J24">
            <v>34.015247133526593</v>
          </cell>
        </row>
        <row r="25">
          <cell r="A25">
            <v>210030</v>
          </cell>
          <cell r="B25">
            <v>152</v>
          </cell>
          <cell r="C25">
            <v>113</v>
          </cell>
          <cell r="D25">
            <v>265</v>
          </cell>
          <cell r="E25">
            <v>210030</v>
          </cell>
          <cell r="F25">
            <v>25307</v>
          </cell>
          <cell r="G25">
            <v>25307</v>
          </cell>
          <cell r="H25">
            <v>50614</v>
          </cell>
          <cell r="I25">
            <v>6.006243331884459</v>
          </cell>
          <cell r="J25">
            <v>7.6545732688301937</v>
          </cell>
        </row>
        <row r="26">
          <cell r="A26">
            <v>210032</v>
          </cell>
          <cell r="B26">
            <v>719.27981999999997</v>
          </cell>
          <cell r="C26">
            <v>445.47703999999999</v>
          </cell>
          <cell r="D26">
            <v>1164.75686</v>
          </cell>
          <cell r="E26">
            <v>210032</v>
          </cell>
          <cell r="F26">
            <v>70359.210899999991</v>
          </cell>
          <cell r="G26">
            <v>70359.210899999991</v>
          </cell>
          <cell r="H26">
            <v>140718.42179999998</v>
          </cell>
          <cell r="I26">
            <v>10.222965988380635</v>
          </cell>
          <cell r="J26">
            <v>10.853943868126665</v>
          </cell>
        </row>
        <row r="27">
          <cell r="A27">
            <v>210033</v>
          </cell>
          <cell r="B27">
            <v>2538</v>
          </cell>
          <cell r="C27">
            <v>1332</v>
          </cell>
          <cell r="D27">
            <v>3870</v>
          </cell>
          <cell r="E27">
            <v>210033</v>
          </cell>
          <cell r="F27">
            <v>133050</v>
          </cell>
          <cell r="G27">
            <v>133050</v>
          </cell>
          <cell r="H27">
            <v>266100</v>
          </cell>
          <cell r="I27">
            <v>19.07553551296505</v>
          </cell>
          <cell r="J27">
            <v>17.162183926558225</v>
          </cell>
        </row>
        <row r="28">
          <cell r="A28">
            <v>210034</v>
          </cell>
          <cell r="B28">
            <v>1314.4390599999997</v>
          </cell>
          <cell r="C28">
            <v>796.63951999999995</v>
          </cell>
          <cell r="D28">
            <v>2111.0785799999994</v>
          </cell>
          <cell r="E28">
            <v>210034</v>
          </cell>
          <cell r="F28">
            <v>39727.607750000003</v>
          </cell>
          <cell r="G28">
            <v>39727.607750000003</v>
          </cell>
          <cell r="H28">
            <v>79455.215500000006</v>
          </cell>
          <cell r="I28">
            <v>33.08628770882887</v>
          </cell>
          <cell r="J28">
            <v>34.375786157711154</v>
          </cell>
        </row>
        <row r="29">
          <cell r="A29">
            <v>210035</v>
          </cell>
          <cell r="B29">
            <v>879</v>
          </cell>
          <cell r="C29">
            <v>577</v>
          </cell>
          <cell r="D29">
            <v>1456</v>
          </cell>
          <cell r="E29">
            <v>210035</v>
          </cell>
          <cell r="F29">
            <v>108469</v>
          </cell>
          <cell r="G29">
            <v>108469</v>
          </cell>
          <cell r="H29">
            <v>216938</v>
          </cell>
          <cell r="I29">
            <v>8.1036978307166105</v>
          </cell>
          <cell r="J29">
            <v>9.1191294945362937</v>
          </cell>
        </row>
        <row r="30">
          <cell r="A30">
            <v>210037</v>
          </cell>
          <cell r="B30">
            <v>880</v>
          </cell>
          <cell r="C30">
            <v>612</v>
          </cell>
          <cell r="D30">
            <v>1492</v>
          </cell>
          <cell r="E30">
            <v>210037</v>
          </cell>
          <cell r="F30">
            <v>85800</v>
          </cell>
          <cell r="G30">
            <v>85800</v>
          </cell>
          <cell r="H30">
            <v>171600</v>
          </cell>
          <cell r="I30">
            <v>10.256410256410257</v>
          </cell>
          <cell r="J30">
            <v>12.227772227772228</v>
          </cell>
        </row>
        <row r="31">
          <cell r="A31">
            <v>210038</v>
          </cell>
          <cell r="B31">
            <v>681.33125999999993</v>
          </cell>
          <cell r="C31">
            <v>405.39812999999998</v>
          </cell>
          <cell r="D31">
            <v>1086.72939</v>
          </cell>
          <cell r="E31">
            <v>210038</v>
          </cell>
          <cell r="F31">
            <v>23596.618043622002</v>
          </cell>
          <cell r="G31">
            <v>23596.618043621998</v>
          </cell>
          <cell r="H31">
            <v>47193.236087244004</v>
          </cell>
          <cell r="I31">
            <v>28.874106396961359</v>
          </cell>
          <cell r="J31">
            <v>29.452026624001231</v>
          </cell>
        </row>
        <row r="32">
          <cell r="A32">
            <v>210039</v>
          </cell>
          <cell r="B32">
            <v>571</v>
          </cell>
          <cell r="C32">
            <v>341</v>
          </cell>
          <cell r="D32">
            <v>912</v>
          </cell>
          <cell r="E32">
            <v>210039</v>
          </cell>
          <cell r="F32">
            <v>69022</v>
          </cell>
          <cell r="G32">
            <v>69022</v>
          </cell>
          <cell r="H32">
            <v>138044</v>
          </cell>
          <cell r="I32">
            <v>8.2727246385210513</v>
          </cell>
          <cell r="J32">
            <v>8.469349317194931</v>
          </cell>
        </row>
        <row r="33">
          <cell r="A33">
            <v>210040</v>
          </cell>
          <cell r="B33">
            <v>1565.0043600000006</v>
          </cell>
          <cell r="C33">
            <v>803.53098</v>
          </cell>
          <cell r="D33">
            <v>2368.5353400000004</v>
          </cell>
          <cell r="E33">
            <v>210040</v>
          </cell>
          <cell r="F33">
            <v>71112.011139098002</v>
          </cell>
          <cell r="G33">
            <v>71112.011139098002</v>
          </cell>
          <cell r="H33">
            <v>142224.022278196</v>
          </cell>
          <cell r="I33">
            <v>22.007595270210935</v>
          </cell>
          <cell r="J33">
            <v>19.370590958334585</v>
          </cell>
        </row>
        <row r="34">
          <cell r="A34">
            <v>210043</v>
          </cell>
          <cell r="B34">
            <v>2407.4000999999998</v>
          </cell>
          <cell r="C34">
            <v>1425.8165000000004</v>
          </cell>
          <cell r="D34">
            <v>3833.2166000000002</v>
          </cell>
          <cell r="E34">
            <v>210043</v>
          </cell>
          <cell r="F34">
            <v>203092.5091</v>
          </cell>
          <cell r="G34">
            <v>203092.50910000005</v>
          </cell>
          <cell r="H34">
            <v>406185.01820000005</v>
          </cell>
          <cell r="I34">
            <v>11.853711939787146</v>
          </cell>
          <cell r="J34">
            <v>12.035189618635016</v>
          </cell>
        </row>
        <row r="35">
          <cell r="A35">
            <v>210044</v>
          </cell>
          <cell r="B35">
            <v>1214.8490400000001</v>
          </cell>
          <cell r="C35">
            <v>688.76154000000008</v>
          </cell>
          <cell r="D35">
            <v>1903.61058</v>
          </cell>
          <cell r="E35">
            <v>210044</v>
          </cell>
          <cell r="F35">
            <v>108151.98825099799</v>
          </cell>
          <cell r="G35">
            <v>108151.98825099798</v>
          </cell>
          <cell r="H35">
            <v>216303.97650199599</v>
          </cell>
          <cell r="I35">
            <v>11.232794326264177</v>
          </cell>
          <cell r="J35">
            <v>10.917358873062915</v>
          </cell>
        </row>
        <row r="36">
          <cell r="A36">
            <v>210045</v>
          </cell>
          <cell r="B36">
            <v>30.957060000000002</v>
          </cell>
          <cell r="C36">
            <v>16.904649999999997</v>
          </cell>
          <cell r="D36">
            <v>47.861710000000002</v>
          </cell>
          <cell r="E36">
            <v>210045</v>
          </cell>
          <cell r="F36">
            <v>2282.4738400000001</v>
          </cell>
          <cell r="G36">
            <v>2282.4738399999997</v>
          </cell>
          <cell r="H36">
            <v>4564.9476799999993</v>
          </cell>
          <cell r="I36">
            <v>13.562941864867112</v>
          </cell>
          <cell r="J36">
            <v>12.69648724648691</v>
          </cell>
        </row>
        <row r="37">
          <cell r="A37">
            <v>210048</v>
          </cell>
          <cell r="B37">
            <v>1975.7261999999998</v>
          </cell>
          <cell r="C37">
            <v>1091.1761399999998</v>
          </cell>
          <cell r="D37">
            <v>3066.9023399999996</v>
          </cell>
          <cell r="E37">
            <v>210048</v>
          </cell>
          <cell r="F37">
            <v>227166.07521999997</v>
          </cell>
          <cell r="G37">
            <v>227166.07522000003</v>
          </cell>
          <cell r="H37">
            <v>454332.15044</v>
          </cell>
          <cell r="I37">
            <v>8.6972766425911061</v>
          </cell>
          <cell r="J37">
            <v>8.2344499140545029</v>
          </cell>
        </row>
        <row r="38">
          <cell r="A38">
            <v>210049</v>
          </cell>
          <cell r="B38">
            <v>2111.6067199999998</v>
          </cell>
          <cell r="C38">
            <v>1218.5809100000001</v>
          </cell>
          <cell r="D38">
            <v>3330.1876299999999</v>
          </cell>
          <cell r="E38">
            <v>210049</v>
          </cell>
          <cell r="F38">
            <v>158741.14883999998</v>
          </cell>
          <cell r="G38">
            <v>158741.14883999995</v>
          </cell>
          <cell r="H38">
            <v>317482.29767999996</v>
          </cell>
          <cell r="I38">
            <v>13.302201322281926</v>
          </cell>
          <cell r="J38">
            <v>13.159762676405023</v>
          </cell>
        </row>
        <row r="39">
          <cell r="A39">
            <v>210051</v>
          </cell>
          <cell r="B39">
            <v>1823.1019700000002</v>
          </cell>
          <cell r="C39">
            <v>1093.7161400000002</v>
          </cell>
          <cell r="D39">
            <v>2916.8181100000002</v>
          </cell>
          <cell r="E39">
            <v>210051</v>
          </cell>
          <cell r="F39">
            <v>143995.11116836002</v>
          </cell>
          <cell r="G39">
            <v>143995.11116835999</v>
          </cell>
          <cell r="H39">
            <v>287990.22233671998</v>
          </cell>
          <cell r="I39">
            <v>12.660860186207415</v>
          </cell>
          <cell r="J39">
            <v>13.020872299570788</v>
          </cell>
        </row>
        <row r="40">
          <cell r="A40">
            <v>210055</v>
          </cell>
          <cell r="B40">
            <v>0</v>
          </cell>
          <cell r="C40"/>
          <cell r="D40">
            <v>0</v>
          </cell>
          <cell r="E40">
            <v>210055</v>
          </cell>
          <cell r="F40">
            <v>0</v>
          </cell>
          <cell r="G40">
            <v>0</v>
          </cell>
          <cell r="H40">
            <v>0</v>
          </cell>
          <cell r="I40" t="e">
            <v>#DIV/0!</v>
          </cell>
          <cell r="J40" t="e">
            <v>#DIV/0!</v>
          </cell>
        </row>
        <row r="41">
          <cell r="A41">
            <v>210056</v>
          </cell>
          <cell r="B41">
            <v>2186.9071100000001</v>
          </cell>
          <cell r="C41">
            <v>1286.2522000000004</v>
          </cell>
          <cell r="D41">
            <v>3473.1593100000005</v>
          </cell>
          <cell r="E41">
            <v>210056</v>
          </cell>
          <cell r="F41">
            <v>72488.716461100004</v>
          </cell>
          <cell r="G41">
            <v>72488.716461100004</v>
          </cell>
          <cell r="H41">
            <v>144977.43292220001</v>
          </cell>
          <cell r="I41">
            <v>30.168931342212019</v>
          </cell>
          <cell r="J41">
            <v>30.418579319332476</v>
          </cell>
        </row>
        <row r="42">
          <cell r="A42">
            <v>210057</v>
          </cell>
          <cell r="B42">
            <v>1690.6557300000006</v>
          </cell>
          <cell r="C42">
            <v>1049.3412999999998</v>
          </cell>
          <cell r="D42">
            <v>2739.9970300000004</v>
          </cell>
          <cell r="E42">
            <v>210057</v>
          </cell>
          <cell r="F42">
            <v>263742.16328456998</v>
          </cell>
          <cell r="G42">
            <v>263742.16328457004</v>
          </cell>
          <cell r="H42">
            <v>527484.32656913996</v>
          </cell>
          <cell r="I42">
            <v>6.4102595843798893</v>
          </cell>
          <cell r="J42">
            <v>6.8205658799388518</v>
          </cell>
        </row>
        <row r="43">
          <cell r="A43">
            <v>210058</v>
          </cell>
          <cell r="B43"/>
          <cell r="C43"/>
          <cell r="D43"/>
          <cell r="E43">
            <v>210058</v>
          </cell>
          <cell r="F43"/>
          <cell r="G43">
            <v>0</v>
          </cell>
          <cell r="H43">
            <v>0</v>
          </cell>
          <cell r="I43" t="e">
            <v>#DIV/0!</v>
          </cell>
          <cell r="J43" t="e">
            <v>#DIV/0!</v>
          </cell>
        </row>
        <row r="44">
          <cell r="A44">
            <v>210060</v>
          </cell>
          <cell r="B44">
            <v>411.71875</v>
          </cell>
          <cell r="C44">
            <v>246.90981000000002</v>
          </cell>
          <cell r="D44">
            <v>658.62855999999999</v>
          </cell>
          <cell r="E44">
            <v>210060</v>
          </cell>
          <cell r="F44">
            <v>46403.210319999998</v>
          </cell>
          <cell r="G44">
            <v>46403.210320000006</v>
          </cell>
          <cell r="H44">
            <v>92806.420639999997</v>
          </cell>
          <cell r="I44">
            <v>8.872635043152334</v>
          </cell>
          <cell r="J44">
            <v>9.1216525124247045</v>
          </cell>
        </row>
        <row r="45">
          <cell r="A45">
            <v>210061</v>
          </cell>
          <cell r="B45">
            <v>227.49458000000001</v>
          </cell>
          <cell r="C45">
            <v>156.25551999999999</v>
          </cell>
          <cell r="D45">
            <v>383.75009999999997</v>
          </cell>
          <cell r="E45">
            <v>210061</v>
          </cell>
          <cell r="F45">
            <v>19438.294800000003</v>
          </cell>
          <cell r="G45">
            <v>19438.2948</v>
          </cell>
          <cell r="H45">
            <v>38876.589600000007</v>
          </cell>
          <cell r="I45">
            <v>11.703422668535717</v>
          </cell>
          <cell r="J45">
            <v>13.780355142791933</v>
          </cell>
        </row>
        <row r="46">
          <cell r="A46">
            <v>210062</v>
          </cell>
          <cell r="B46">
            <v>2440.7861300000009</v>
          </cell>
          <cell r="C46">
            <v>1392.0357300000001</v>
          </cell>
          <cell r="D46">
            <v>3832.8218600000009</v>
          </cell>
          <cell r="E46">
            <v>210062</v>
          </cell>
          <cell r="F46">
            <v>148027.49160000001</v>
          </cell>
          <cell r="G46">
            <v>148027.49159999998</v>
          </cell>
          <cell r="H46">
            <v>296054.98320000002</v>
          </cell>
          <cell r="I46">
            <v>16.488735326242608</v>
          </cell>
          <cell r="J46">
            <v>16.120971448754094</v>
          </cell>
        </row>
        <row r="47">
          <cell r="A47">
            <v>210063</v>
          </cell>
          <cell r="B47">
            <v>1730.9716400000007</v>
          </cell>
          <cell r="C47">
            <v>1057.40888</v>
          </cell>
          <cell r="D47">
            <v>2788.3805200000006</v>
          </cell>
          <cell r="E47">
            <v>210063</v>
          </cell>
          <cell r="F47">
            <v>136112.35972306799</v>
          </cell>
          <cell r="G47">
            <v>136112.35972306799</v>
          </cell>
          <cell r="H47">
            <v>272224.71944613598</v>
          </cell>
          <cell r="I47">
            <v>12.717226000062062</v>
          </cell>
          <cell r="J47">
            <v>13.317680634080176</v>
          </cell>
        </row>
        <row r="48">
          <cell r="A48">
            <v>210064</v>
          </cell>
          <cell r="B48">
            <v>0.36596000000000001</v>
          </cell>
          <cell r="C48">
            <v>0.20286999999999994</v>
          </cell>
          <cell r="D48">
            <v>0.56882999999999995</v>
          </cell>
          <cell r="E48">
            <v>210064</v>
          </cell>
          <cell r="F48">
            <v>24.165000315999993</v>
          </cell>
          <cell r="G48">
            <v>24.165000316</v>
          </cell>
          <cell r="H48">
            <v>48.330000631999994</v>
          </cell>
          <cell r="I48">
            <v>15.144216644503524</v>
          </cell>
          <cell r="J48">
            <v>14.391770672846812</v>
          </cell>
        </row>
        <row r="49">
          <cell r="A49">
            <v>210065</v>
          </cell>
          <cell r="B49">
            <v>214.60290000000001</v>
          </cell>
          <cell r="C49">
            <v>118.74141000000002</v>
          </cell>
          <cell r="D49">
            <v>333.34431000000001</v>
          </cell>
          <cell r="E49">
            <v>210065</v>
          </cell>
          <cell r="F49">
            <v>33520.615311999994</v>
          </cell>
          <cell r="G49">
            <v>33520.615312000009</v>
          </cell>
          <cell r="H49">
            <v>67041.230624000003</v>
          </cell>
          <cell r="I49">
            <v>6.4021169660085153</v>
          </cell>
          <cell r="J49">
            <v>6.0725825275728704</v>
          </cell>
        </row>
        <row r="50">
          <cell r="A50" t="str">
            <v>UNASSN</v>
          </cell>
          <cell r="B50">
            <v>31</v>
          </cell>
          <cell r="C50">
            <v>7</v>
          </cell>
          <cell r="D50">
            <v>38</v>
          </cell>
          <cell r="E50" t="str">
            <v>UNASSN</v>
          </cell>
          <cell r="F50">
            <v>19</v>
          </cell>
          <cell r="G50">
            <v>19</v>
          </cell>
          <cell r="H50">
            <v>38</v>
          </cell>
          <cell r="I50">
            <v>1631.578947368421</v>
          </cell>
          <cell r="J50">
            <v>631.57894736842104</v>
          </cell>
        </row>
        <row r="51">
          <cell r="A51" t="str">
            <v>Total</v>
          </cell>
          <cell r="B51">
            <v>70179.084930000012</v>
          </cell>
          <cell r="C51">
            <v>41226.056900000011</v>
          </cell>
          <cell r="D51">
            <v>111405.14182999999</v>
          </cell>
          <cell r="E51" t="str">
            <v>Grand Total</v>
          </cell>
          <cell r="F51">
            <v>4697061.2525981907</v>
          </cell>
          <cell r="G51">
            <v>4697061.2525981907</v>
          </cell>
          <cell r="H51">
            <v>9394122.5051963814</v>
          </cell>
          <cell r="I51">
            <v>14.94106232725415</v>
          </cell>
          <cell r="J51">
            <v>15.046267570155051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2:I20"/>
  <sheetViews>
    <sheetView tabSelected="1" zoomScale="115" zoomScaleNormal="115" workbookViewId="0">
      <selection activeCell="A20" sqref="A20"/>
    </sheetView>
  </sheetViews>
  <sheetFormatPr defaultColWidth="8.85546875" defaultRowHeight="15" x14ac:dyDescent="0.25"/>
  <cols>
    <col min="1" max="1" width="55.5703125" style="9" customWidth="1"/>
    <col min="2" max="3" width="19.28515625" style="9" customWidth="1"/>
    <col min="4" max="4" width="37.42578125" style="9" customWidth="1"/>
    <col min="5" max="5" width="15.28515625" style="9" bestFit="1" customWidth="1"/>
    <col min="6" max="6" width="11.140625" style="9" customWidth="1"/>
    <col min="7" max="7" width="12.5703125" style="9" customWidth="1"/>
    <col min="8" max="8" width="8.85546875" style="9"/>
    <col min="9" max="9" width="37.85546875" style="9" customWidth="1"/>
    <col min="10" max="16384" width="8.85546875" style="9"/>
  </cols>
  <sheetData>
    <row r="2" spans="1:9" ht="15.75" x14ac:dyDescent="0.25">
      <c r="A2" s="47" t="s">
        <v>179</v>
      </c>
      <c r="B2" s="47" t="s">
        <v>50</v>
      </c>
      <c r="C2" s="58"/>
    </row>
    <row r="3" spans="1:9" ht="15" customHeight="1" x14ac:dyDescent="0.25">
      <c r="A3" s="94" t="s">
        <v>206</v>
      </c>
      <c r="B3" s="49" t="s">
        <v>51</v>
      </c>
      <c r="C3" s="55">
        <f>'Hospital PAU Savings'!C53</f>
        <v>17981594279.752361</v>
      </c>
      <c r="D3" s="87"/>
      <c r="F3" s="73"/>
    </row>
    <row r="4" spans="1:9" ht="15" customHeight="1" x14ac:dyDescent="0.25">
      <c r="A4" s="139" t="s">
        <v>203</v>
      </c>
      <c r="B4" s="49" t="s">
        <v>53</v>
      </c>
      <c r="C4" s="56">
        <f xml:space="preserve"> 2.14% + 0.01%</f>
        <v>2.1500000000000002E-2</v>
      </c>
      <c r="D4" s="87"/>
      <c r="H4" s="73"/>
      <c r="I4" s="73"/>
    </row>
    <row r="5" spans="1:9" ht="15" customHeight="1" x14ac:dyDescent="0.25">
      <c r="A5" s="48" t="s">
        <v>202</v>
      </c>
      <c r="B5" s="49" t="s">
        <v>62</v>
      </c>
      <c r="C5" s="55">
        <f>'Statewide PAU Revenue'!F52</f>
        <v>1844766205.7000003</v>
      </c>
      <c r="D5" s="87"/>
    </row>
    <row r="6" spans="1:9" ht="15.75" x14ac:dyDescent="0.25">
      <c r="A6" s="50" t="s">
        <v>64</v>
      </c>
      <c r="B6" s="39" t="s">
        <v>63</v>
      </c>
      <c r="C6" s="51">
        <f>-C4*C5</f>
        <v>-39662473.422550008</v>
      </c>
      <c r="D6" s="88"/>
      <c r="E6" s="4"/>
    </row>
    <row r="7" spans="1:9" ht="15.75" x14ac:dyDescent="0.25">
      <c r="A7" s="50" t="s">
        <v>52</v>
      </c>
      <c r="B7" s="39" t="s">
        <v>65</v>
      </c>
      <c r="C7" s="52">
        <f>C6/C3</f>
        <v>-2.2057261889848528E-3</v>
      </c>
      <c r="D7" s="23"/>
      <c r="E7" s="10"/>
    </row>
    <row r="8" spans="1:9" ht="31.5" x14ac:dyDescent="0.25">
      <c r="A8" s="124" t="s">
        <v>200</v>
      </c>
      <c r="B8" s="61" t="s">
        <v>170</v>
      </c>
      <c r="C8" s="93">
        <f>ROUND(C7,4)</f>
        <v>-2.2000000000000001E-3</v>
      </c>
      <c r="D8" s="86"/>
    </row>
    <row r="9" spans="1:9" ht="15.75" x14ac:dyDescent="0.25">
      <c r="A9" s="59" t="s">
        <v>186</v>
      </c>
      <c r="B9" s="53" t="s">
        <v>166</v>
      </c>
      <c r="C9" s="51">
        <f>C8*C3</f>
        <v>-39559507.4154552</v>
      </c>
      <c r="D9" s="5"/>
      <c r="E9" s="85"/>
    </row>
    <row r="10" spans="1:9" ht="15.75" x14ac:dyDescent="0.25">
      <c r="A10" s="50" t="s">
        <v>54</v>
      </c>
      <c r="B10" s="39" t="s">
        <v>167</v>
      </c>
      <c r="C10" s="95">
        <f>'Statewide PAU Revenue'!I52</f>
        <v>0.10431840442477129</v>
      </c>
    </row>
    <row r="11" spans="1:9" ht="15.75" x14ac:dyDescent="0.25">
      <c r="A11" s="50" t="s">
        <v>56</v>
      </c>
      <c r="B11" s="39" t="s">
        <v>168</v>
      </c>
      <c r="C11" s="54">
        <f>C3*C10</f>
        <v>1875811224.2773609</v>
      </c>
      <c r="D11" s="5"/>
    </row>
    <row r="12" spans="1:9" ht="15.75" x14ac:dyDescent="0.25">
      <c r="A12" s="60" t="s">
        <v>201</v>
      </c>
      <c r="B12" s="61" t="s">
        <v>169</v>
      </c>
      <c r="C12" s="96">
        <f>C9/C11</f>
        <v>-2.1089279615913982E-2</v>
      </c>
      <c r="D12" s="62"/>
    </row>
    <row r="13" spans="1:9" ht="15.75" x14ac:dyDescent="0.25">
      <c r="A13" s="57"/>
      <c r="B13" s="62"/>
      <c r="C13" s="62"/>
      <c r="D13" s="62"/>
    </row>
    <row r="14" spans="1:9" ht="15.75" x14ac:dyDescent="0.25">
      <c r="A14" s="57"/>
      <c r="B14" s="62"/>
      <c r="C14" s="62"/>
      <c r="D14" s="62"/>
    </row>
    <row r="15" spans="1:9" ht="31.5" x14ac:dyDescent="0.25">
      <c r="A15" s="125" t="s">
        <v>180</v>
      </c>
      <c r="B15" s="125" t="s">
        <v>211</v>
      </c>
      <c r="C15" s="125" t="s">
        <v>198</v>
      </c>
      <c r="D15" s="125" t="s">
        <v>178</v>
      </c>
      <c r="E15" s="125" t="s">
        <v>177</v>
      </c>
    </row>
    <row r="16" spans="1:9" ht="15.75" x14ac:dyDescent="0.25">
      <c r="A16" s="41" t="s">
        <v>187</v>
      </c>
      <c r="B16" s="51">
        <f>'Statewide PAU Revenue'!G52</f>
        <v>799224654.62000036</v>
      </c>
      <c r="C16" s="99">
        <f>B16/B18</f>
        <v>0.43323899372751828</v>
      </c>
      <c r="D16" s="91">
        <f>C16*C8</f>
        <v>-9.531257862005403E-4</v>
      </c>
      <c r="E16" s="51">
        <f>C16*C9</f>
        <v>-17138721.18502811</v>
      </c>
    </row>
    <row r="17" spans="1:5" ht="15.75" x14ac:dyDescent="0.25">
      <c r="A17" s="41" t="s">
        <v>176</v>
      </c>
      <c r="B17" s="51">
        <f>'Statewide PAU Revenue'!E52</f>
        <v>1045541551.0800004</v>
      </c>
      <c r="C17" s="99">
        <f>B17/B18</f>
        <v>0.56676100627248172</v>
      </c>
      <c r="D17" s="91">
        <f>C17*C8</f>
        <v>-1.2468742137994599E-3</v>
      </c>
      <c r="E17" s="51">
        <f>C17*C9</f>
        <v>-22420786.23042709</v>
      </c>
    </row>
    <row r="18" spans="1:5" ht="15.75" x14ac:dyDescent="0.25">
      <c r="A18" s="41" t="s">
        <v>66</v>
      </c>
      <c r="B18" s="51">
        <f>SUM(B16:B17)</f>
        <v>1844766205.7000008</v>
      </c>
      <c r="C18" s="99">
        <f>SUM(C16:C17)</f>
        <v>1</v>
      </c>
      <c r="D18" s="99">
        <f>SUM(D16:D17)</f>
        <v>-2.2000000000000001E-3</v>
      </c>
      <c r="E18" s="51">
        <f>SUM(E16:E17)</f>
        <v>-39559507.4154552</v>
      </c>
    </row>
    <row r="20" spans="1:5" x14ac:dyDescent="0.25">
      <c r="A20" s="7" t="s">
        <v>212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WUK6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45" sqref="M45"/>
    </sheetView>
  </sheetViews>
  <sheetFormatPr defaultColWidth="9.28515625" defaultRowHeight="14.25" x14ac:dyDescent="0.2"/>
  <cols>
    <col min="1" max="1" width="11" style="11" customWidth="1"/>
    <col min="2" max="2" width="21" style="11" customWidth="1"/>
    <col min="3" max="3" width="18.140625" style="11" customWidth="1"/>
    <col min="4" max="4" width="17.85546875" style="11" customWidth="1"/>
    <col min="5" max="5" width="23" style="14" customWidth="1"/>
    <col min="6" max="6" width="18.7109375" style="14" customWidth="1"/>
    <col min="7" max="7" width="22.140625" style="11" customWidth="1"/>
    <col min="8" max="8" width="14.42578125" style="14" customWidth="1"/>
    <col min="9" max="10" width="16.140625" style="11" customWidth="1"/>
    <col min="11" max="11" width="15.85546875" style="67" bestFit="1" customWidth="1"/>
    <col min="12" max="12" width="14.85546875" style="12" customWidth="1"/>
    <col min="13" max="13" width="12.28515625" style="12" customWidth="1"/>
    <col min="14" max="14" width="16.42578125" style="12" customWidth="1"/>
    <col min="15" max="223" width="9.28515625" style="11"/>
    <col min="224" max="224" width="11.7109375" style="11" customWidth="1"/>
    <col min="225" max="225" width="28.28515625" style="11" customWidth="1"/>
    <col min="226" max="226" width="25.7109375" style="11" customWidth="1"/>
    <col min="227" max="227" width="16" style="11" customWidth="1"/>
    <col min="228" max="228" width="16.7109375" style="11" customWidth="1"/>
    <col min="229" max="229" width="13.42578125" style="11" customWidth="1"/>
    <col min="230" max="230" width="14.28515625" style="11" customWidth="1"/>
    <col min="231" max="231" width="18.28515625" style="11" customWidth="1"/>
    <col min="232" max="232" width="17.42578125" style="11" bestFit="1" customWidth="1"/>
    <col min="233" max="233" width="18.28515625" style="11" bestFit="1" customWidth="1"/>
    <col min="234" max="479" width="9.28515625" style="11"/>
    <col min="480" max="480" width="11.7109375" style="11" customWidth="1"/>
    <col min="481" max="481" width="28.28515625" style="11" customWidth="1"/>
    <col min="482" max="482" width="25.7109375" style="11" customWidth="1"/>
    <col min="483" max="483" width="16" style="11" customWidth="1"/>
    <col min="484" max="484" width="16.7109375" style="11" customWidth="1"/>
    <col min="485" max="485" width="13.42578125" style="11" customWidth="1"/>
    <col min="486" max="486" width="14.28515625" style="11" customWidth="1"/>
    <col min="487" max="487" width="18.28515625" style="11" customWidth="1"/>
    <col min="488" max="488" width="17.42578125" style="11" bestFit="1" customWidth="1"/>
    <col min="489" max="489" width="18.28515625" style="11" bestFit="1" customWidth="1"/>
    <col min="490" max="735" width="9.28515625" style="11"/>
    <col min="736" max="736" width="11.7109375" style="11" customWidth="1"/>
    <col min="737" max="737" width="28.28515625" style="11" customWidth="1"/>
    <col min="738" max="738" width="25.7109375" style="11" customWidth="1"/>
    <col min="739" max="739" width="16" style="11" customWidth="1"/>
    <col min="740" max="740" width="16.7109375" style="11" customWidth="1"/>
    <col min="741" max="741" width="13.42578125" style="11" customWidth="1"/>
    <col min="742" max="742" width="14.28515625" style="11" customWidth="1"/>
    <col min="743" max="743" width="18.28515625" style="11" customWidth="1"/>
    <col min="744" max="744" width="17.42578125" style="11" bestFit="1" customWidth="1"/>
    <col min="745" max="745" width="18.28515625" style="11" bestFit="1" customWidth="1"/>
    <col min="746" max="991" width="9.28515625" style="11"/>
    <col min="992" max="992" width="11.7109375" style="11" customWidth="1"/>
    <col min="993" max="993" width="28.28515625" style="11" customWidth="1"/>
    <col min="994" max="994" width="25.7109375" style="11" customWidth="1"/>
    <col min="995" max="995" width="16" style="11" customWidth="1"/>
    <col min="996" max="996" width="16.7109375" style="11" customWidth="1"/>
    <col min="997" max="997" width="13.42578125" style="11" customWidth="1"/>
    <col min="998" max="998" width="14.28515625" style="11" customWidth="1"/>
    <col min="999" max="999" width="18.28515625" style="11" customWidth="1"/>
    <col min="1000" max="1000" width="17.42578125" style="11" bestFit="1" customWidth="1"/>
    <col min="1001" max="1001" width="18.28515625" style="11" bestFit="1" customWidth="1"/>
    <col min="1002" max="1247" width="9.28515625" style="11"/>
    <col min="1248" max="1248" width="11.7109375" style="11" customWidth="1"/>
    <col min="1249" max="1249" width="28.28515625" style="11" customWidth="1"/>
    <col min="1250" max="1250" width="25.7109375" style="11" customWidth="1"/>
    <col min="1251" max="1251" width="16" style="11" customWidth="1"/>
    <col min="1252" max="1252" width="16.7109375" style="11" customWidth="1"/>
    <col min="1253" max="1253" width="13.42578125" style="11" customWidth="1"/>
    <col min="1254" max="1254" width="14.28515625" style="11" customWidth="1"/>
    <col min="1255" max="1255" width="18.28515625" style="11" customWidth="1"/>
    <col min="1256" max="1256" width="17.42578125" style="11" bestFit="1" customWidth="1"/>
    <col min="1257" max="1257" width="18.28515625" style="11" bestFit="1" customWidth="1"/>
    <col min="1258" max="1503" width="9.28515625" style="11"/>
    <col min="1504" max="1504" width="11.7109375" style="11" customWidth="1"/>
    <col min="1505" max="1505" width="28.28515625" style="11" customWidth="1"/>
    <col min="1506" max="1506" width="25.7109375" style="11" customWidth="1"/>
    <col min="1507" max="1507" width="16" style="11" customWidth="1"/>
    <col min="1508" max="1508" width="16.7109375" style="11" customWidth="1"/>
    <col min="1509" max="1509" width="13.42578125" style="11" customWidth="1"/>
    <col min="1510" max="1510" width="14.28515625" style="11" customWidth="1"/>
    <col min="1511" max="1511" width="18.28515625" style="11" customWidth="1"/>
    <col min="1512" max="1512" width="17.42578125" style="11" bestFit="1" customWidth="1"/>
    <col min="1513" max="1513" width="18.28515625" style="11" bestFit="1" customWidth="1"/>
    <col min="1514" max="1759" width="9.28515625" style="11"/>
    <col min="1760" max="1760" width="11.7109375" style="11" customWidth="1"/>
    <col min="1761" max="1761" width="28.28515625" style="11" customWidth="1"/>
    <col min="1762" max="1762" width="25.7109375" style="11" customWidth="1"/>
    <col min="1763" max="1763" width="16" style="11" customWidth="1"/>
    <col min="1764" max="1764" width="16.7109375" style="11" customWidth="1"/>
    <col min="1765" max="1765" width="13.42578125" style="11" customWidth="1"/>
    <col min="1766" max="1766" width="14.28515625" style="11" customWidth="1"/>
    <col min="1767" max="1767" width="18.28515625" style="11" customWidth="1"/>
    <col min="1768" max="1768" width="17.42578125" style="11" bestFit="1" customWidth="1"/>
    <col min="1769" max="1769" width="18.28515625" style="11" bestFit="1" customWidth="1"/>
    <col min="1770" max="2015" width="9.28515625" style="11"/>
    <col min="2016" max="2016" width="11.7109375" style="11" customWidth="1"/>
    <col min="2017" max="2017" width="28.28515625" style="11" customWidth="1"/>
    <col min="2018" max="2018" width="25.7109375" style="11" customWidth="1"/>
    <col min="2019" max="2019" width="16" style="11" customWidth="1"/>
    <col min="2020" max="2020" width="16.7109375" style="11" customWidth="1"/>
    <col min="2021" max="2021" width="13.42578125" style="11" customWidth="1"/>
    <col min="2022" max="2022" width="14.28515625" style="11" customWidth="1"/>
    <col min="2023" max="2023" width="18.28515625" style="11" customWidth="1"/>
    <col min="2024" max="2024" width="17.42578125" style="11" bestFit="1" customWidth="1"/>
    <col min="2025" max="2025" width="18.28515625" style="11" bestFit="1" customWidth="1"/>
    <col min="2026" max="2271" width="9.28515625" style="11"/>
    <col min="2272" max="2272" width="11.7109375" style="11" customWidth="1"/>
    <col min="2273" max="2273" width="28.28515625" style="11" customWidth="1"/>
    <col min="2274" max="2274" width="25.7109375" style="11" customWidth="1"/>
    <col min="2275" max="2275" width="16" style="11" customWidth="1"/>
    <col min="2276" max="2276" width="16.7109375" style="11" customWidth="1"/>
    <col min="2277" max="2277" width="13.42578125" style="11" customWidth="1"/>
    <col min="2278" max="2278" width="14.28515625" style="11" customWidth="1"/>
    <col min="2279" max="2279" width="18.28515625" style="11" customWidth="1"/>
    <col min="2280" max="2280" width="17.42578125" style="11" bestFit="1" customWidth="1"/>
    <col min="2281" max="2281" width="18.28515625" style="11" bestFit="1" customWidth="1"/>
    <col min="2282" max="2527" width="9.28515625" style="11"/>
    <col min="2528" max="2528" width="11.7109375" style="11" customWidth="1"/>
    <col min="2529" max="2529" width="28.28515625" style="11" customWidth="1"/>
    <col min="2530" max="2530" width="25.7109375" style="11" customWidth="1"/>
    <col min="2531" max="2531" width="16" style="11" customWidth="1"/>
    <col min="2532" max="2532" width="16.7109375" style="11" customWidth="1"/>
    <col min="2533" max="2533" width="13.42578125" style="11" customWidth="1"/>
    <col min="2534" max="2534" width="14.28515625" style="11" customWidth="1"/>
    <col min="2535" max="2535" width="18.28515625" style="11" customWidth="1"/>
    <col min="2536" max="2536" width="17.42578125" style="11" bestFit="1" customWidth="1"/>
    <col min="2537" max="2537" width="18.28515625" style="11" bestFit="1" customWidth="1"/>
    <col min="2538" max="2783" width="9.28515625" style="11"/>
    <col min="2784" max="2784" width="11.7109375" style="11" customWidth="1"/>
    <col min="2785" max="2785" width="28.28515625" style="11" customWidth="1"/>
    <col min="2786" max="2786" width="25.7109375" style="11" customWidth="1"/>
    <col min="2787" max="2787" width="16" style="11" customWidth="1"/>
    <col min="2788" max="2788" width="16.7109375" style="11" customWidth="1"/>
    <col min="2789" max="2789" width="13.42578125" style="11" customWidth="1"/>
    <col min="2790" max="2790" width="14.28515625" style="11" customWidth="1"/>
    <col min="2791" max="2791" width="18.28515625" style="11" customWidth="1"/>
    <col min="2792" max="2792" width="17.42578125" style="11" bestFit="1" customWidth="1"/>
    <col min="2793" max="2793" width="18.28515625" style="11" bestFit="1" customWidth="1"/>
    <col min="2794" max="3039" width="9.28515625" style="11"/>
    <col min="3040" max="3040" width="11.7109375" style="11" customWidth="1"/>
    <col min="3041" max="3041" width="28.28515625" style="11" customWidth="1"/>
    <col min="3042" max="3042" width="25.7109375" style="11" customWidth="1"/>
    <col min="3043" max="3043" width="16" style="11" customWidth="1"/>
    <col min="3044" max="3044" width="16.7109375" style="11" customWidth="1"/>
    <col min="3045" max="3045" width="13.42578125" style="11" customWidth="1"/>
    <col min="3046" max="3046" width="14.28515625" style="11" customWidth="1"/>
    <col min="3047" max="3047" width="18.28515625" style="11" customWidth="1"/>
    <col min="3048" max="3048" width="17.42578125" style="11" bestFit="1" customWidth="1"/>
    <col min="3049" max="3049" width="18.28515625" style="11" bestFit="1" customWidth="1"/>
    <col min="3050" max="3295" width="9.28515625" style="11"/>
    <col min="3296" max="3296" width="11.7109375" style="11" customWidth="1"/>
    <col min="3297" max="3297" width="28.28515625" style="11" customWidth="1"/>
    <col min="3298" max="3298" width="25.7109375" style="11" customWidth="1"/>
    <col min="3299" max="3299" width="16" style="11" customWidth="1"/>
    <col min="3300" max="3300" width="16.7109375" style="11" customWidth="1"/>
    <col min="3301" max="3301" width="13.42578125" style="11" customWidth="1"/>
    <col min="3302" max="3302" width="14.28515625" style="11" customWidth="1"/>
    <col min="3303" max="3303" width="18.28515625" style="11" customWidth="1"/>
    <col min="3304" max="3304" width="17.42578125" style="11" bestFit="1" customWidth="1"/>
    <col min="3305" max="3305" width="18.28515625" style="11" bestFit="1" customWidth="1"/>
    <col min="3306" max="3551" width="9.28515625" style="11"/>
    <col min="3552" max="3552" width="11.7109375" style="11" customWidth="1"/>
    <col min="3553" max="3553" width="28.28515625" style="11" customWidth="1"/>
    <col min="3554" max="3554" width="25.7109375" style="11" customWidth="1"/>
    <col min="3555" max="3555" width="16" style="11" customWidth="1"/>
    <col min="3556" max="3556" width="16.7109375" style="11" customWidth="1"/>
    <col min="3557" max="3557" width="13.42578125" style="11" customWidth="1"/>
    <col min="3558" max="3558" width="14.28515625" style="11" customWidth="1"/>
    <col min="3559" max="3559" width="18.28515625" style="11" customWidth="1"/>
    <col min="3560" max="3560" width="17.42578125" style="11" bestFit="1" customWidth="1"/>
    <col min="3561" max="3561" width="18.28515625" style="11" bestFit="1" customWidth="1"/>
    <col min="3562" max="3807" width="9.28515625" style="11"/>
    <col min="3808" max="3808" width="11.7109375" style="11" customWidth="1"/>
    <col min="3809" max="3809" width="28.28515625" style="11" customWidth="1"/>
    <col min="3810" max="3810" width="25.7109375" style="11" customWidth="1"/>
    <col min="3811" max="3811" width="16" style="11" customWidth="1"/>
    <col min="3812" max="3812" width="16.7109375" style="11" customWidth="1"/>
    <col min="3813" max="3813" width="13.42578125" style="11" customWidth="1"/>
    <col min="3814" max="3814" width="14.28515625" style="11" customWidth="1"/>
    <col min="3815" max="3815" width="18.28515625" style="11" customWidth="1"/>
    <col min="3816" max="3816" width="17.42578125" style="11" bestFit="1" customWidth="1"/>
    <col min="3817" max="3817" width="18.28515625" style="11" bestFit="1" customWidth="1"/>
    <col min="3818" max="4063" width="9.28515625" style="11"/>
    <col min="4064" max="4064" width="11.7109375" style="11" customWidth="1"/>
    <col min="4065" max="4065" width="28.28515625" style="11" customWidth="1"/>
    <col min="4066" max="4066" width="25.7109375" style="11" customWidth="1"/>
    <col min="4067" max="4067" width="16" style="11" customWidth="1"/>
    <col min="4068" max="4068" width="16.7109375" style="11" customWidth="1"/>
    <col min="4069" max="4069" width="13.42578125" style="11" customWidth="1"/>
    <col min="4070" max="4070" width="14.28515625" style="11" customWidth="1"/>
    <col min="4071" max="4071" width="18.28515625" style="11" customWidth="1"/>
    <col min="4072" max="4072" width="17.42578125" style="11" bestFit="1" customWidth="1"/>
    <col min="4073" max="4073" width="18.28515625" style="11" bestFit="1" customWidth="1"/>
    <col min="4074" max="4319" width="9.28515625" style="11"/>
    <col min="4320" max="4320" width="11.7109375" style="11" customWidth="1"/>
    <col min="4321" max="4321" width="28.28515625" style="11" customWidth="1"/>
    <col min="4322" max="4322" width="25.7109375" style="11" customWidth="1"/>
    <col min="4323" max="4323" width="16" style="11" customWidth="1"/>
    <col min="4324" max="4324" width="16.7109375" style="11" customWidth="1"/>
    <col min="4325" max="4325" width="13.42578125" style="11" customWidth="1"/>
    <col min="4326" max="4326" width="14.28515625" style="11" customWidth="1"/>
    <col min="4327" max="4327" width="18.28515625" style="11" customWidth="1"/>
    <col min="4328" max="4328" width="17.42578125" style="11" bestFit="1" customWidth="1"/>
    <col min="4329" max="4329" width="18.28515625" style="11" bestFit="1" customWidth="1"/>
    <col min="4330" max="4575" width="9.28515625" style="11"/>
    <col min="4576" max="4576" width="11.7109375" style="11" customWidth="1"/>
    <col min="4577" max="4577" width="28.28515625" style="11" customWidth="1"/>
    <col min="4578" max="4578" width="25.7109375" style="11" customWidth="1"/>
    <col min="4579" max="4579" width="16" style="11" customWidth="1"/>
    <col min="4580" max="4580" width="16.7109375" style="11" customWidth="1"/>
    <col min="4581" max="4581" width="13.42578125" style="11" customWidth="1"/>
    <col min="4582" max="4582" width="14.28515625" style="11" customWidth="1"/>
    <col min="4583" max="4583" width="18.28515625" style="11" customWidth="1"/>
    <col min="4584" max="4584" width="17.42578125" style="11" bestFit="1" customWidth="1"/>
    <col min="4585" max="4585" width="18.28515625" style="11" bestFit="1" customWidth="1"/>
    <col min="4586" max="4831" width="9.28515625" style="11"/>
    <col min="4832" max="4832" width="11.7109375" style="11" customWidth="1"/>
    <col min="4833" max="4833" width="28.28515625" style="11" customWidth="1"/>
    <col min="4834" max="4834" width="25.7109375" style="11" customWidth="1"/>
    <col min="4835" max="4835" width="16" style="11" customWidth="1"/>
    <col min="4836" max="4836" width="16.7109375" style="11" customWidth="1"/>
    <col min="4837" max="4837" width="13.42578125" style="11" customWidth="1"/>
    <col min="4838" max="4838" width="14.28515625" style="11" customWidth="1"/>
    <col min="4839" max="4839" width="18.28515625" style="11" customWidth="1"/>
    <col min="4840" max="4840" width="17.42578125" style="11" bestFit="1" customWidth="1"/>
    <col min="4841" max="4841" width="18.28515625" style="11" bestFit="1" customWidth="1"/>
    <col min="4842" max="5087" width="9.28515625" style="11"/>
    <col min="5088" max="5088" width="11.7109375" style="11" customWidth="1"/>
    <col min="5089" max="5089" width="28.28515625" style="11" customWidth="1"/>
    <col min="5090" max="5090" width="25.7109375" style="11" customWidth="1"/>
    <col min="5091" max="5091" width="16" style="11" customWidth="1"/>
    <col min="5092" max="5092" width="16.7109375" style="11" customWidth="1"/>
    <col min="5093" max="5093" width="13.42578125" style="11" customWidth="1"/>
    <col min="5094" max="5094" width="14.28515625" style="11" customWidth="1"/>
    <col min="5095" max="5095" width="18.28515625" style="11" customWidth="1"/>
    <col min="5096" max="5096" width="17.42578125" style="11" bestFit="1" customWidth="1"/>
    <col min="5097" max="5097" width="18.28515625" style="11" bestFit="1" customWidth="1"/>
    <col min="5098" max="5343" width="9.28515625" style="11"/>
    <col min="5344" max="5344" width="11.7109375" style="11" customWidth="1"/>
    <col min="5345" max="5345" width="28.28515625" style="11" customWidth="1"/>
    <col min="5346" max="5346" width="25.7109375" style="11" customWidth="1"/>
    <col min="5347" max="5347" width="16" style="11" customWidth="1"/>
    <col min="5348" max="5348" width="16.7109375" style="11" customWidth="1"/>
    <col min="5349" max="5349" width="13.42578125" style="11" customWidth="1"/>
    <col min="5350" max="5350" width="14.28515625" style="11" customWidth="1"/>
    <col min="5351" max="5351" width="18.28515625" style="11" customWidth="1"/>
    <col min="5352" max="5352" width="17.42578125" style="11" bestFit="1" customWidth="1"/>
    <col min="5353" max="5353" width="18.28515625" style="11" bestFit="1" customWidth="1"/>
    <col min="5354" max="5599" width="9.28515625" style="11"/>
    <col min="5600" max="5600" width="11.7109375" style="11" customWidth="1"/>
    <col min="5601" max="5601" width="28.28515625" style="11" customWidth="1"/>
    <col min="5602" max="5602" width="25.7109375" style="11" customWidth="1"/>
    <col min="5603" max="5603" width="16" style="11" customWidth="1"/>
    <col min="5604" max="5604" width="16.7109375" style="11" customWidth="1"/>
    <col min="5605" max="5605" width="13.42578125" style="11" customWidth="1"/>
    <col min="5606" max="5606" width="14.28515625" style="11" customWidth="1"/>
    <col min="5607" max="5607" width="18.28515625" style="11" customWidth="1"/>
    <col min="5608" max="5608" width="17.42578125" style="11" bestFit="1" customWidth="1"/>
    <col min="5609" max="5609" width="18.28515625" style="11" bestFit="1" customWidth="1"/>
    <col min="5610" max="5855" width="9.28515625" style="11"/>
    <col min="5856" max="5856" width="11.7109375" style="11" customWidth="1"/>
    <col min="5857" max="5857" width="28.28515625" style="11" customWidth="1"/>
    <col min="5858" max="5858" width="25.7109375" style="11" customWidth="1"/>
    <col min="5859" max="5859" width="16" style="11" customWidth="1"/>
    <col min="5860" max="5860" width="16.7109375" style="11" customWidth="1"/>
    <col min="5861" max="5861" width="13.42578125" style="11" customWidth="1"/>
    <col min="5862" max="5862" width="14.28515625" style="11" customWidth="1"/>
    <col min="5863" max="5863" width="18.28515625" style="11" customWidth="1"/>
    <col min="5864" max="5864" width="17.42578125" style="11" bestFit="1" customWidth="1"/>
    <col min="5865" max="5865" width="18.28515625" style="11" bestFit="1" customWidth="1"/>
    <col min="5866" max="6111" width="9.28515625" style="11"/>
    <col min="6112" max="6112" width="11.7109375" style="11" customWidth="1"/>
    <col min="6113" max="6113" width="28.28515625" style="11" customWidth="1"/>
    <col min="6114" max="6114" width="25.7109375" style="11" customWidth="1"/>
    <col min="6115" max="6115" width="16" style="11" customWidth="1"/>
    <col min="6116" max="6116" width="16.7109375" style="11" customWidth="1"/>
    <col min="6117" max="6117" width="13.42578125" style="11" customWidth="1"/>
    <col min="6118" max="6118" width="14.28515625" style="11" customWidth="1"/>
    <col min="6119" max="6119" width="18.28515625" style="11" customWidth="1"/>
    <col min="6120" max="6120" width="17.42578125" style="11" bestFit="1" customWidth="1"/>
    <col min="6121" max="6121" width="18.28515625" style="11" bestFit="1" customWidth="1"/>
    <col min="6122" max="6367" width="9.28515625" style="11"/>
    <col min="6368" max="6368" width="11.7109375" style="11" customWidth="1"/>
    <col min="6369" max="6369" width="28.28515625" style="11" customWidth="1"/>
    <col min="6370" max="6370" width="25.7109375" style="11" customWidth="1"/>
    <col min="6371" max="6371" width="16" style="11" customWidth="1"/>
    <col min="6372" max="6372" width="16.7109375" style="11" customWidth="1"/>
    <col min="6373" max="6373" width="13.42578125" style="11" customWidth="1"/>
    <col min="6374" max="6374" width="14.28515625" style="11" customWidth="1"/>
    <col min="6375" max="6375" width="18.28515625" style="11" customWidth="1"/>
    <col min="6376" max="6376" width="17.42578125" style="11" bestFit="1" customWidth="1"/>
    <col min="6377" max="6377" width="18.28515625" style="11" bestFit="1" customWidth="1"/>
    <col min="6378" max="6623" width="9.28515625" style="11"/>
    <col min="6624" max="6624" width="11.7109375" style="11" customWidth="1"/>
    <col min="6625" max="6625" width="28.28515625" style="11" customWidth="1"/>
    <col min="6626" max="6626" width="25.7109375" style="11" customWidth="1"/>
    <col min="6627" max="6627" width="16" style="11" customWidth="1"/>
    <col min="6628" max="6628" width="16.7109375" style="11" customWidth="1"/>
    <col min="6629" max="6629" width="13.42578125" style="11" customWidth="1"/>
    <col min="6630" max="6630" width="14.28515625" style="11" customWidth="1"/>
    <col min="6631" max="6631" width="18.28515625" style="11" customWidth="1"/>
    <col min="6632" max="6632" width="17.42578125" style="11" bestFit="1" customWidth="1"/>
    <col min="6633" max="6633" width="18.28515625" style="11" bestFit="1" customWidth="1"/>
    <col min="6634" max="6879" width="9.28515625" style="11"/>
    <col min="6880" max="6880" width="11.7109375" style="11" customWidth="1"/>
    <col min="6881" max="6881" width="28.28515625" style="11" customWidth="1"/>
    <col min="6882" max="6882" width="25.7109375" style="11" customWidth="1"/>
    <col min="6883" max="6883" width="16" style="11" customWidth="1"/>
    <col min="6884" max="6884" width="16.7109375" style="11" customWidth="1"/>
    <col min="6885" max="6885" width="13.42578125" style="11" customWidth="1"/>
    <col min="6886" max="6886" width="14.28515625" style="11" customWidth="1"/>
    <col min="6887" max="6887" width="18.28515625" style="11" customWidth="1"/>
    <col min="6888" max="6888" width="17.42578125" style="11" bestFit="1" customWidth="1"/>
    <col min="6889" max="6889" width="18.28515625" style="11" bestFit="1" customWidth="1"/>
    <col min="6890" max="7135" width="9.28515625" style="11"/>
    <col min="7136" max="7136" width="11.7109375" style="11" customWidth="1"/>
    <col min="7137" max="7137" width="28.28515625" style="11" customWidth="1"/>
    <col min="7138" max="7138" width="25.7109375" style="11" customWidth="1"/>
    <col min="7139" max="7139" width="16" style="11" customWidth="1"/>
    <col min="7140" max="7140" width="16.7109375" style="11" customWidth="1"/>
    <col min="7141" max="7141" width="13.42578125" style="11" customWidth="1"/>
    <col min="7142" max="7142" width="14.28515625" style="11" customWidth="1"/>
    <col min="7143" max="7143" width="18.28515625" style="11" customWidth="1"/>
    <col min="7144" max="7144" width="17.42578125" style="11" bestFit="1" customWidth="1"/>
    <col min="7145" max="7145" width="18.28515625" style="11" bestFit="1" customWidth="1"/>
    <col min="7146" max="7391" width="9.28515625" style="11"/>
    <col min="7392" max="7392" width="11.7109375" style="11" customWidth="1"/>
    <col min="7393" max="7393" width="28.28515625" style="11" customWidth="1"/>
    <col min="7394" max="7394" width="25.7109375" style="11" customWidth="1"/>
    <col min="7395" max="7395" width="16" style="11" customWidth="1"/>
    <col min="7396" max="7396" width="16.7109375" style="11" customWidth="1"/>
    <col min="7397" max="7397" width="13.42578125" style="11" customWidth="1"/>
    <col min="7398" max="7398" width="14.28515625" style="11" customWidth="1"/>
    <col min="7399" max="7399" width="18.28515625" style="11" customWidth="1"/>
    <col min="7400" max="7400" width="17.42578125" style="11" bestFit="1" customWidth="1"/>
    <col min="7401" max="7401" width="18.28515625" style="11" bestFit="1" customWidth="1"/>
    <col min="7402" max="7647" width="9.28515625" style="11"/>
    <col min="7648" max="7648" width="11.7109375" style="11" customWidth="1"/>
    <col min="7649" max="7649" width="28.28515625" style="11" customWidth="1"/>
    <col min="7650" max="7650" width="25.7109375" style="11" customWidth="1"/>
    <col min="7651" max="7651" width="16" style="11" customWidth="1"/>
    <col min="7652" max="7652" width="16.7109375" style="11" customWidth="1"/>
    <col min="7653" max="7653" width="13.42578125" style="11" customWidth="1"/>
    <col min="7654" max="7654" width="14.28515625" style="11" customWidth="1"/>
    <col min="7655" max="7655" width="18.28515625" style="11" customWidth="1"/>
    <col min="7656" max="7656" width="17.42578125" style="11" bestFit="1" customWidth="1"/>
    <col min="7657" max="7657" width="18.28515625" style="11" bestFit="1" customWidth="1"/>
    <col min="7658" max="7903" width="9.28515625" style="11"/>
    <col min="7904" max="7904" width="11.7109375" style="11" customWidth="1"/>
    <col min="7905" max="7905" width="28.28515625" style="11" customWidth="1"/>
    <col min="7906" max="7906" width="25.7109375" style="11" customWidth="1"/>
    <col min="7907" max="7907" width="16" style="11" customWidth="1"/>
    <col min="7908" max="7908" width="16.7109375" style="11" customWidth="1"/>
    <col min="7909" max="7909" width="13.42578125" style="11" customWidth="1"/>
    <col min="7910" max="7910" width="14.28515625" style="11" customWidth="1"/>
    <col min="7911" max="7911" width="18.28515625" style="11" customWidth="1"/>
    <col min="7912" max="7912" width="17.42578125" style="11" bestFit="1" customWidth="1"/>
    <col min="7913" max="7913" width="18.28515625" style="11" bestFit="1" customWidth="1"/>
    <col min="7914" max="8159" width="9.28515625" style="11"/>
    <col min="8160" max="8160" width="11.7109375" style="11" customWidth="1"/>
    <col min="8161" max="8161" width="28.28515625" style="11" customWidth="1"/>
    <col min="8162" max="8162" width="25.7109375" style="11" customWidth="1"/>
    <col min="8163" max="8163" width="16" style="11" customWidth="1"/>
    <col min="8164" max="8164" width="16.7109375" style="11" customWidth="1"/>
    <col min="8165" max="8165" width="13.42578125" style="11" customWidth="1"/>
    <col min="8166" max="8166" width="14.28515625" style="11" customWidth="1"/>
    <col min="8167" max="8167" width="18.28515625" style="11" customWidth="1"/>
    <col min="8168" max="8168" width="17.42578125" style="11" bestFit="1" customWidth="1"/>
    <col min="8169" max="8169" width="18.28515625" style="11" bestFit="1" customWidth="1"/>
    <col min="8170" max="8415" width="9.28515625" style="11"/>
    <col min="8416" max="8416" width="11.7109375" style="11" customWidth="1"/>
    <col min="8417" max="8417" width="28.28515625" style="11" customWidth="1"/>
    <col min="8418" max="8418" width="25.7109375" style="11" customWidth="1"/>
    <col min="8419" max="8419" width="16" style="11" customWidth="1"/>
    <col min="8420" max="8420" width="16.7109375" style="11" customWidth="1"/>
    <col min="8421" max="8421" width="13.42578125" style="11" customWidth="1"/>
    <col min="8422" max="8422" width="14.28515625" style="11" customWidth="1"/>
    <col min="8423" max="8423" width="18.28515625" style="11" customWidth="1"/>
    <col min="8424" max="8424" width="17.42578125" style="11" bestFit="1" customWidth="1"/>
    <col min="8425" max="8425" width="18.28515625" style="11" bestFit="1" customWidth="1"/>
    <col min="8426" max="8671" width="9.28515625" style="11"/>
    <col min="8672" max="8672" width="11.7109375" style="11" customWidth="1"/>
    <col min="8673" max="8673" width="28.28515625" style="11" customWidth="1"/>
    <col min="8674" max="8674" width="25.7109375" style="11" customWidth="1"/>
    <col min="8675" max="8675" width="16" style="11" customWidth="1"/>
    <col min="8676" max="8676" width="16.7109375" style="11" customWidth="1"/>
    <col min="8677" max="8677" width="13.42578125" style="11" customWidth="1"/>
    <col min="8678" max="8678" width="14.28515625" style="11" customWidth="1"/>
    <col min="8679" max="8679" width="18.28515625" style="11" customWidth="1"/>
    <col min="8680" max="8680" width="17.42578125" style="11" bestFit="1" customWidth="1"/>
    <col min="8681" max="8681" width="18.28515625" style="11" bestFit="1" customWidth="1"/>
    <col min="8682" max="8927" width="9.28515625" style="11"/>
    <col min="8928" max="8928" width="11.7109375" style="11" customWidth="1"/>
    <col min="8929" max="8929" width="28.28515625" style="11" customWidth="1"/>
    <col min="8930" max="8930" width="25.7109375" style="11" customWidth="1"/>
    <col min="8931" max="8931" width="16" style="11" customWidth="1"/>
    <col min="8932" max="8932" width="16.7109375" style="11" customWidth="1"/>
    <col min="8933" max="8933" width="13.42578125" style="11" customWidth="1"/>
    <col min="8934" max="8934" width="14.28515625" style="11" customWidth="1"/>
    <col min="8935" max="8935" width="18.28515625" style="11" customWidth="1"/>
    <col min="8936" max="8936" width="17.42578125" style="11" bestFit="1" customWidth="1"/>
    <col min="8937" max="8937" width="18.28515625" style="11" bestFit="1" customWidth="1"/>
    <col min="8938" max="9183" width="9.28515625" style="11"/>
    <col min="9184" max="9184" width="11.7109375" style="11" customWidth="1"/>
    <col min="9185" max="9185" width="28.28515625" style="11" customWidth="1"/>
    <col min="9186" max="9186" width="25.7109375" style="11" customWidth="1"/>
    <col min="9187" max="9187" width="16" style="11" customWidth="1"/>
    <col min="9188" max="9188" width="16.7109375" style="11" customWidth="1"/>
    <col min="9189" max="9189" width="13.42578125" style="11" customWidth="1"/>
    <col min="9190" max="9190" width="14.28515625" style="11" customWidth="1"/>
    <col min="9191" max="9191" width="18.28515625" style="11" customWidth="1"/>
    <col min="9192" max="9192" width="17.42578125" style="11" bestFit="1" customWidth="1"/>
    <col min="9193" max="9193" width="18.28515625" style="11" bestFit="1" customWidth="1"/>
    <col min="9194" max="9439" width="9.28515625" style="11"/>
    <col min="9440" max="9440" width="11.7109375" style="11" customWidth="1"/>
    <col min="9441" max="9441" width="28.28515625" style="11" customWidth="1"/>
    <col min="9442" max="9442" width="25.7109375" style="11" customWidth="1"/>
    <col min="9443" max="9443" width="16" style="11" customWidth="1"/>
    <col min="9444" max="9444" width="16.7109375" style="11" customWidth="1"/>
    <col min="9445" max="9445" width="13.42578125" style="11" customWidth="1"/>
    <col min="9446" max="9446" width="14.28515625" style="11" customWidth="1"/>
    <col min="9447" max="9447" width="18.28515625" style="11" customWidth="1"/>
    <col min="9448" max="9448" width="17.42578125" style="11" bestFit="1" customWidth="1"/>
    <col min="9449" max="9449" width="18.28515625" style="11" bestFit="1" customWidth="1"/>
    <col min="9450" max="9695" width="9.28515625" style="11"/>
    <col min="9696" max="9696" width="11.7109375" style="11" customWidth="1"/>
    <col min="9697" max="9697" width="28.28515625" style="11" customWidth="1"/>
    <col min="9698" max="9698" width="25.7109375" style="11" customWidth="1"/>
    <col min="9699" max="9699" width="16" style="11" customWidth="1"/>
    <col min="9700" max="9700" width="16.7109375" style="11" customWidth="1"/>
    <col min="9701" max="9701" width="13.42578125" style="11" customWidth="1"/>
    <col min="9702" max="9702" width="14.28515625" style="11" customWidth="1"/>
    <col min="9703" max="9703" width="18.28515625" style="11" customWidth="1"/>
    <col min="9704" max="9704" width="17.42578125" style="11" bestFit="1" customWidth="1"/>
    <col min="9705" max="9705" width="18.28515625" style="11" bestFit="1" customWidth="1"/>
    <col min="9706" max="9951" width="9.28515625" style="11"/>
    <col min="9952" max="9952" width="11.7109375" style="11" customWidth="1"/>
    <col min="9953" max="9953" width="28.28515625" style="11" customWidth="1"/>
    <col min="9954" max="9954" width="25.7109375" style="11" customWidth="1"/>
    <col min="9955" max="9955" width="16" style="11" customWidth="1"/>
    <col min="9956" max="9956" width="16.7109375" style="11" customWidth="1"/>
    <col min="9957" max="9957" width="13.42578125" style="11" customWidth="1"/>
    <col min="9958" max="9958" width="14.28515625" style="11" customWidth="1"/>
    <col min="9959" max="9959" width="18.28515625" style="11" customWidth="1"/>
    <col min="9960" max="9960" width="17.42578125" style="11" bestFit="1" customWidth="1"/>
    <col min="9961" max="9961" width="18.28515625" style="11" bestFit="1" customWidth="1"/>
    <col min="9962" max="10207" width="9.28515625" style="11"/>
    <col min="10208" max="10208" width="11.7109375" style="11" customWidth="1"/>
    <col min="10209" max="10209" width="28.28515625" style="11" customWidth="1"/>
    <col min="10210" max="10210" width="25.7109375" style="11" customWidth="1"/>
    <col min="10211" max="10211" width="16" style="11" customWidth="1"/>
    <col min="10212" max="10212" width="16.7109375" style="11" customWidth="1"/>
    <col min="10213" max="10213" width="13.42578125" style="11" customWidth="1"/>
    <col min="10214" max="10214" width="14.28515625" style="11" customWidth="1"/>
    <col min="10215" max="10215" width="18.28515625" style="11" customWidth="1"/>
    <col min="10216" max="10216" width="17.42578125" style="11" bestFit="1" customWidth="1"/>
    <col min="10217" max="10217" width="18.28515625" style="11" bestFit="1" customWidth="1"/>
    <col min="10218" max="10463" width="9.28515625" style="11"/>
    <col min="10464" max="10464" width="11.7109375" style="11" customWidth="1"/>
    <col min="10465" max="10465" width="28.28515625" style="11" customWidth="1"/>
    <col min="10466" max="10466" width="25.7109375" style="11" customWidth="1"/>
    <col min="10467" max="10467" width="16" style="11" customWidth="1"/>
    <col min="10468" max="10468" width="16.7109375" style="11" customWidth="1"/>
    <col min="10469" max="10469" width="13.42578125" style="11" customWidth="1"/>
    <col min="10470" max="10470" width="14.28515625" style="11" customWidth="1"/>
    <col min="10471" max="10471" width="18.28515625" style="11" customWidth="1"/>
    <col min="10472" max="10472" width="17.42578125" style="11" bestFit="1" customWidth="1"/>
    <col min="10473" max="10473" width="18.28515625" style="11" bestFit="1" customWidth="1"/>
    <col min="10474" max="10719" width="9.28515625" style="11"/>
    <col min="10720" max="10720" width="11.7109375" style="11" customWidth="1"/>
    <col min="10721" max="10721" width="28.28515625" style="11" customWidth="1"/>
    <col min="10722" max="10722" width="25.7109375" style="11" customWidth="1"/>
    <col min="10723" max="10723" width="16" style="11" customWidth="1"/>
    <col min="10724" max="10724" width="16.7109375" style="11" customWidth="1"/>
    <col min="10725" max="10725" width="13.42578125" style="11" customWidth="1"/>
    <col min="10726" max="10726" width="14.28515625" style="11" customWidth="1"/>
    <col min="10727" max="10727" width="18.28515625" style="11" customWidth="1"/>
    <col min="10728" max="10728" width="17.42578125" style="11" bestFit="1" customWidth="1"/>
    <col min="10729" max="10729" width="18.28515625" style="11" bestFit="1" customWidth="1"/>
    <col min="10730" max="10975" width="9.28515625" style="11"/>
    <col min="10976" max="10976" width="11.7109375" style="11" customWidth="1"/>
    <col min="10977" max="10977" width="28.28515625" style="11" customWidth="1"/>
    <col min="10978" max="10978" width="25.7109375" style="11" customWidth="1"/>
    <col min="10979" max="10979" width="16" style="11" customWidth="1"/>
    <col min="10980" max="10980" width="16.7109375" style="11" customWidth="1"/>
    <col min="10981" max="10981" width="13.42578125" style="11" customWidth="1"/>
    <col min="10982" max="10982" width="14.28515625" style="11" customWidth="1"/>
    <col min="10983" max="10983" width="18.28515625" style="11" customWidth="1"/>
    <col min="10984" max="10984" width="17.42578125" style="11" bestFit="1" customWidth="1"/>
    <col min="10985" max="10985" width="18.28515625" style="11" bestFit="1" customWidth="1"/>
    <col min="10986" max="11231" width="9.28515625" style="11"/>
    <col min="11232" max="11232" width="11.7109375" style="11" customWidth="1"/>
    <col min="11233" max="11233" width="28.28515625" style="11" customWidth="1"/>
    <col min="11234" max="11234" width="25.7109375" style="11" customWidth="1"/>
    <col min="11235" max="11235" width="16" style="11" customWidth="1"/>
    <col min="11236" max="11236" width="16.7109375" style="11" customWidth="1"/>
    <col min="11237" max="11237" width="13.42578125" style="11" customWidth="1"/>
    <col min="11238" max="11238" width="14.28515625" style="11" customWidth="1"/>
    <col min="11239" max="11239" width="18.28515625" style="11" customWidth="1"/>
    <col min="11240" max="11240" width="17.42578125" style="11" bestFit="1" customWidth="1"/>
    <col min="11241" max="11241" width="18.28515625" style="11" bestFit="1" customWidth="1"/>
    <col min="11242" max="11487" width="9.28515625" style="11"/>
    <col min="11488" max="11488" width="11.7109375" style="11" customWidth="1"/>
    <col min="11489" max="11489" width="28.28515625" style="11" customWidth="1"/>
    <col min="11490" max="11490" width="25.7109375" style="11" customWidth="1"/>
    <col min="11491" max="11491" width="16" style="11" customWidth="1"/>
    <col min="11492" max="11492" width="16.7109375" style="11" customWidth="1"/>
    <col min="11493" max="11493" width="13.42578125" style="11" customWidth="1"/>
    <col min="11494" max="11494" width="14.28515625" style="11" customWidth="1"/>
    <col min="11495" max="11495" width="18.28515625" style="11" customWidth="1"/>
    <col min="11496" max="11496" width="17.42578125" style="11" bestFit="1" customWidth="1"/>
    <col min="11497" max="11497" width="18.28515625" style="11" bestFit="1" customWidth="1"/>
    <col min="11498" max="11743" width="9.28515625" style="11"/>
    <col min="11744" max="11744" width="11.7109375" style="11" customWidth="1"/>
    <col min="11745" max="11745" width="28.28515625" style="11" customWidth="1"/>
    <col min="11746" max="11746" width="25.7109375" style="11" customWidth="1"/>
    <col min="11747" max="11747" width="16" style="11" customWidth="1"/>
    <col min="11748" max="11748" width="16.7109375" style="11" customWidth="1"/>
    <col min="11749" max="11749" width="13.42578125" style="11" customWidth="1"/>
    <col min="11750" max="11750" width="14.28515625" style="11" customWidth="1"/>
    <col min="11751" max="11751" width="18.28515625" style="11" customWidth="1"/>
    <col min="11752" max="11752" width="17.42578125" style="11" bestFit="1" customWidth="1"/>
    <col min="11753" max="11753" width="18.28515625" style="11" bestFit="1" customWidth="1"/>
    <col min="11754" max="11999" width="9.28515625" style="11"/>
    <col min="12000" max="12000" width="11.7109375" style="11" customWidth="1"/>
    <col min="12001" max="12001" width="28.28515625" style="11" customWidth="1"/>
    <col min="12002" max="12002" width="25.7109375" style="11" customWidth="1"/>
    <col min="12003" max="12003" width="16" style="11" customWidth="1"/>
    <col min="12004" max="12004" width="16.7109375" style="11" customWidth="1"/>
    <col min="12005" max="12005" width="13.42578125" style="11" customWidth="1"/>
    <col min="12006" max="12006" width="14.28515625" style="11" customWidth="1"/>
    <col min="12007" max="12007" width="18.28515625" style="11" customWidth="1"/>
    <col min="12008" max="12008" width="17.42578125" style="11" bestFit="1" customWidth="1"/>
    <col min="12009" max="12009" width="18.28515625" style="11" bestFit="1" customWidth="1"/>
    <col min="12010" max="12255" width="9.28515625" style="11"/>
    <col min="12256" max="12256" width="11.7109375" style="11" customWidth="1"/>
    <col min="12257" max="12257" width="28.28515625" style="11" customWidth="1"/>
    <col min="12258" max="12258" width="25.7109375" style="11" customWidth="1"/>
    <col min="12259" max="12259" width="16" style="11" customWidth="1"/>
    <col min="12260" max="12260" width="16.7109375" style="11" customWidth="1"/>
    <col min="12261" max="12261" width="13.42578125" style="11" customWidth="1"/>
    <col min="12262" max="12262" width="14.28515625" style="11" customWidth="1"/>
    <col min="12263" max="12263" width="18.28515625" style="11" customWidth="1"/>
    <col min="12264" max="12264" width="17.42578125" style="11" bestFit="1" customWidth="1"/>
    <col min="12265" max="12265" width="18.28515625" style="11" bestFit="1" customWidth="1"/>
    <col min="12266" max="12511" width="9.28515625" style="11"/>
    <col min="12512" max="12512" width="11.7109375" style="11" customWidth="1"/>
    <col min="12513" max="12513" width="28.28515625" style="11" customWidth="1"/>
    <col min="12514" max="12514" width="25.7109375" style="11" customWidth="1"/>
    <col min="12515" max="12515" width="16" style="11" customWidth="1"/>
    <col min="12516" max="12516" width="16.7109375" style="11" customWidth="1"/>
    <col min="12517" max="12517" width="13.42578125" style="11" customWidth="1"/>
    <col min="12518" max="12518" width="14.28515625" style="11" customWidth="1"/>
    <col min="12519" max="12519" width="18.28515625" style="11" customWidth="1"/>
    <col min="12520" max="12520" width="17.42578125" style="11" bestFit="1" customWidth="1"/>
    <col min="12521" max="12521" width="18.28515625" style="11" bestFit="1" customWidth="1"/>
    <col min="12522" max="12767" width="9.28515625" style="11"/>
    <col min="12768" max="12768" width="11.7109375" style="11" customWidth="1"/>
    <col min="12769" max="12769" width="28.28515625" style="11" customWidth="1"/>
    <col min="12770" max="12770" width="25.7109375" style="11" customWidth="1"/>
    <col min="12771" max="12771" width="16" style="11" customWidth="1"/>
    <col min="12772" max="12772" width="16.7109375" style="11" customWidth="1"/>
    <col min="12773" max="12773" width="13.42578125" style="11" customWidth="1"/>
    <col min="12774" max="12774" width="14.28515625" style="11" customWidth="1"/>
    <col min="12775" max="12775" width="18.28515625" style="11" customWidth="1"/>
    <col min="12776" max="12776" width="17.42578125" style="11" bestFit="1" customWidth="1"/>
    <col min="12777" max="12777" width="18.28515625" style="11" bestFit="1" customWidth="1"/>
    <col min="12778" max="13023" width="9.28515625" style="11"/>
    <col min="13024" max="13024" width="11.7109375" style="11" customWidth="1"/>
    <col min="13025" max="13025" width="28.28515625" style="11" customWidth="1"/>
    <col min="13026" max="13026" width="25.7109375" style="11" customWidth="1"/>
    <col min="13027" max="13027" width="16" style="11" customWidth="1"/>
    <col min="13028" max="13028" width="16.7109375" style="11" customWidth="1"/>
    <col min="13029" max="13029" width="13.42578125" style="11" customWidth="1"/>
    <col min="13030" max="13030" width="14.28515625" style="11" customWidth="1"/>
    <col min="13031" max="13031" width="18.28515625" style="11" customWidth="1"/>
    <col min="13032" max="13032" width="17.42578125" style="11" bestFit="1" customWidth="1"/>
    <col min="13033" max="13033" width="18.28515625" style="11" bestFit="1" customWidth="1"/>
    <col min="13034" max="13279" width="9.28515625" style="11"/>
    <col min="13280" max="13280" width="11.7109375" style="11" customWidth="1"/>
    <col min="13281" max="13281" width="28.28515625" style="11" customWidth="1"/>
    <col min="13282" max="13282" width="25.7109375" style="11" customWidth="1"/>
    <col min="13283" max="13283" width="16" style="11" customWidth="1"/>
    <col min="13284" max="13284" width="16.7109375" style="11" customWidth="1"/>
    <col min="13285" max="13285" width="13.42578125" style="11" customWidth="1"/>
    <col min="13286" max="13286" width="14.28515625" style="11" customWidth="1"/>
    <col min="13287" max="13287" width="18.28515625" style="11" customWidth="1"/>
    <col min="13288" max="13288" width="17.42578125" style="11" bestFit="1" customWidth="1"/>
    <col min="13289" max="13289" width="18.28515625" style="11" bestFit="1" customWidth="1"/>
    <col min="13290" max="13535" width="9.28515625" style="11"/>
    <col min="13536" max="13536" width="11.7109375" style="11" customWidth="1"/>
    <col min="13537" max="13537" width="28.28515625" style="11" customWidth="1"/>
    <col min="13538" max="13538" width="25.7109375" style="11" customWidth="1"/>
    <col min="13539" max="13539" width="16" style="11" customWidth="1"/>
    <col min="13540" max="13540" width="16.7109375" style="11" customWidth="1"/>
    <col min="13541" max="13541" width="13.42578125" style="11" customWidth="1"/>
    <col min="13542" max="13542" width="14.28515625" style="11" customWidth="1"/>
    <col min="13543" max="13543" width="18.28515625" style="11" customWidth="1"/>
    <col min="13544" max="13544" width="17.42578125" style="11" bestFit="1" customWidth="1"/>
    <col min="13545" max="13545" width="18.28515625" style="11" bestFit="1" customWidth="1"/>
    <col min="13546" max="13791" width="9.28515625" style="11"/>
    <col min="13792" max="13792" width="11.7109375" style="11" customWidth="1"/>
    <col min="13793" max="13793" width="28.28515625" style="11" customWidth="1"/>
    <col min="13794" max="13794" width="25.7109375" style="11" customWidth="1"/>
    <col min="13795" max="13795" width="16" style="11" customWidth="1"/>
    <col min="13796" max="13796" width="16.7109375" style="11" customWidth="1"/>
    <col min="13797" max="13797" width="13.42578125" style="11" customWidth="1"/>
    <col min="13798" max="13798" width="14.28515625" style="11" customWidth="1"/>
    <col min="13799" max="13799" width="18.28515625" style="11" customWidth="1"/>
    <col min="13800" max="13800" width="17.42578125" style="11" bestFit="1" customWidth="1"/>
    <col min="13801" max="13801" width="18.28515625" style="11" bestFit="1" customWidth="1"/>
    <col min="13802" max="14047" width="9.28515625" style="11"/>
    <col min="14048" max="14048" width="11.7109375" style="11" customWidth="1"/>
    <col min="14049" max="14049" width="28.28515625" style="11" customWidth="1"/>
    <col min="14050" max="14050" width="25.7109375" style="11" customWidth="1"/>
    <col min="14051" max="14051" width="16" style="11" customWidth="1"/>
    <col min="14052" max="14052" width="16.7109375" style="11" customWidth="1"/>
    <col min="14053" max="14053" width="13.42578125" style="11" customWidth="1"/>
    <col min="14054" max="14054" width="14.28515625" style="11" customWidth="1"/>
    <col min="14055" max="14055" width="18.28515625" style="11" customWidth="1"/>
    <col min="14056" max="14056" width="17.42578125" style="11" bestFit="1" customWidth="1"/>
    <col min="14057" max="14057" width="18.28515625" style="11" bestFit="1" customWidth="1"/>
    <col min="14058" max="14303" width="9.28515625" style="11"/>
    <col min="14304" max="14304" width="11.7109375" style="11" customWidth="1"/>
    <col min="14305" max="14305" width="28.28515625" style="11" customWidth="1"/>
    <col min="14306" max="14306" width="25.7109375" style="11" customWidth="1"/>
    <col min="14307" max="14307" width="16" style="11" customWidth="1"/>
    <col min="14308" max="14308" width="16.7109375" style="11" customWidth="1"/>
    <col min="14309" max="14309" width="13.42578125" style="11" customWidth="1"/>
    <col min="14310" max="14310" width="14.28515625" style="11" customWidth="1"/>
    <col min="14311" max="14311" width="18.28515625" style="11" customWidth="1"/>
    <col min="14312" max="14312" width="17.42578125" style="11" bestFit="1" customWidth="1"/>
    <col min="14313" max="14313" width="18.28515625" style="11" bestFit="1" customWidth="1"/>
    <col min="14314" max="14559" width="9.28515625" style="11"/>
    <col min="14560" max="14560" width="11.7109375" style="11" customWidth="1"/>
    <col min="14561" max="14561" width="28.28515625" style="11" customWidth="1"/>
    <col min="14562" max="14562" width="25.7109375" style="11" customWidth="1"/>
    <col min="14563" max="14563" width="16" style="11" customWidth="1"/>
    <col min="14564" max="14564" width="16.7109375" style="11" customWidth="1"/>
    <col min="14565" max="14565" width="13.42578125" style="11" customWidth="1"/>
    <col min="14566" max="14566" width="14.28515625" style="11" customWidth="1"/>
    <col min="14567" max="14567" width="18.28515625" style="11" customWidth="1"/>
    <col min="14568" max="14568" width="17.42578125" style="11" bestFit="1" customWidth="1"/>
    <col min="14569" max="14569" width="18.28515625" style="11" bestFit="1" customWidth="1"/>
    <col min="14570" max="14815" width="9.28515625" style="11"/>
    <col min="14816" max="14816" width="11.7109375" style="11" customWidth="1"/>
    <col min="14817" max="14817" width="28.28515625" style="11" customWidth="1"/>
    <col min="14818" max="14818" width="25.7109375" style="11" customWidth="1"/>
    <col min="14819" max="14819" width="16" style="11" customWidth="1"/>
    <col min="14820" max="14820" width="16.7109375" style="11" customWidth="1"/>
    <col min="14821" max="14821" width="13.42578125" style="11" customWidth="1"/>
    <col min="14822" max="14822" width="14.28515625" style="11" customWidth="1"/>
    <col min="14823" max="14823" width="18.28515625" style="11" customWidth="1"/>
    <col min="14824" max="14824" width="17.42578125" style="11" bestFit="1" customWidth="1"/>
    <col min="14825" max="14825" width="18.28515625" style="11" bestFit="1" customWidth="1"/>
    <col min="14826" max="15071" width="9.28515625" style="11"/>
    <col min="15072" max="15072" width="11.7109375" style="11" customWidth="1"/>
    <col min="15073" max="15073" width="28.28515625" style="11" customWidth="1"/>
    <col min="15074" max="15074" width="25.7109375" style="11" customWidth="1"/>
    <col min="15075" max="15075" width="16" style="11" customWidth="1"/>
    <col min="15076" max="15076" width="16.7109375" style="11" customWidth="1"/>
    <col min="15077" max="15077" width="13.42578125" style="11" customWidth="1"/>
    <col min="15078" max="15078" width="14.28515625" style="11" customWidth="1"/>
    <col min="15079" max="15079" width="18.28515625" style="11" customWidth="1"/>
    <col min="15080" max="15080" width="17.42578125" style="11" bestFit="1" customWidth="1"/>
    <col min="15081" max="15081" width="18.28515625" style="11" bestFit="1" customWidth="1"/>
    <col min="15082" max="15327" width="9.28515625" style="11"/>
    <col min="15328" max="15328" width="11.7109375" style="11" customWidth="1"/>
    <col min="15329" max="15329" width="28.28515625" style="11" customWidth="1"/>
    <col min="15330" max="15330" width="25.7109375" style="11" customWidth="1"/>
    <col min="15331" max="15331" width="16" style="11" customWidth="1"/>
    <col min="15332" max="15332" width="16.7109375" style="11" customWidth="1"/>
    <col min="15333" max="15333" width="13.42578125" style="11" customWidth="1"/>
    <col min="15334" max="15334" width="14.28515625" style="11" customWidth="1"/>
    <col min="15335" max="15335" width="18.28515625" style="11" customWidth="1"/>
    <col min="15336" max="15336" width="17.42578125" style="11" bestFit="1" customWidth="1"/>
    <col min="15337" max="15337" width="18.28515625" style="11" bestFit="1" customWidth="1"/>
    <col min="15338" max="15583" width="9.28515625" style="11"/>
    <col min="15584" max="15584" width="11.7109375" style="11" customWidth="1"/>
    <col min="15585" max="15585" width="28.28515625" style="11" customWidth="1"/>
    <col min="15586" max="15586" width="25.7109375" style="11" customWidth="1"/>
    <col min="15587" max="15587" width="16" style="11" customWidth="1"/>
    <col min="15588" max="15588" width="16.7109375" style="11" customWidth="1"/>
    <col min="15589" max="15589" width="13.42578125" style="11" customWidth="1"/>
    <col min="15590" max="15590" width="14.28515625" style="11" customWidth="1"/>
    <col min="15591" max="15591" width="18.28515625" style="11" customWidth="1"/>
    <col min="15592" max="15592" width="17.42578125" style="11" bestFit="1" customWidth="1"/>
    <col min="15593" max="15593" width="18.28515625" style="11" bestFit="1" customWidth="1"/>
    <col min="15594" max="15839" width="9.28515625" style="11"/>
    <col min="15840" max="15840" width="11.7109375" style="11" customWidth="1"/>
    <col min="15841" max="15841" width="28.28515625" style="11" customWidth="1"/>
    <col min="15842" max="15842" width="25.7109375" style="11" customWidth="1"/>
    <col min="15843" max="15843" width="16" style="11" customWidth="1"/>
    <col min="15844" max="15844" width="16.7109375" style="11" customWidth="1"/>
    <col min="15845" max="15845" width="13.42578125" style="11" customWidth="1"/>
    <col min="15846" max="15846" width="14.28515625" style="11" customWidth="1"/>
    <col min="15847" max="15847" width="18.28515625" style="11" customWidth="1"/>
    <col min="15848" max="15848" width="17.42578125" style="11" bestFit="1" customWidth="1"/>
    <col min="15849" max="15849" width="18.28515625" style="11" bestFit="1" customWidth="1"/>
    <col min="15850" max="16095" width="9.28515625" style="11"/>
    <col min="16096" max="16096" width="11.7109375" style="11" customWidth="1"/>
    <col min="16097" max="16097" width="28.28515625" style="11" customWidth="1"/>
    <col min="16098" max="16098" width="25.7109375" style="11" customWidth="1"/>
    <col min="16099" max="16099" width="16" style="11" customWidth="1"/>
    <col min="16100" max="16100" width="16.7109375" style="11" customWidth="1"/>
    <col min="16101" max="16101" width="13.42578125" style="11" customWidth="1"/>
    <col min="16102" max="16102" width="14.28515625" style="11" customWidth="1"/>
    <col min="16103" max="16103" width="18.28515625" style="11" customWidth="1"/>
    <col min="16104" max="16104" width="17.42578125" style="11" bestFit="1" customWidth="1"/>
    <col min="16105" max="16105" width="18.28515625" style="11" bestFit="1" customWidth="1"/>
    <col min="16106" max="16384" width="9.28515625" style="11"/>
  </cols>
  <sheetData>
    <row r="1" spans="1:16105" ht="47.25" customHeight="1" x14ac:dyDescent="0.2">
      <c r="A1" s="19" t="s">
        <v>204</v>
      </c>
      <c r="B1" s="15"/>
      <c r="C1" s="15"/>
      <c r="D1" s="15"/>
      <c r="E1" s="64"/>
      <c r="F1" s="64"/>
      <c r="G1" s="64"/>
      <c r="H1" s="64"/>
      <c r="I1" s="15"/>
      <c r="J1" s="15"/>
      <c r="K1" s="64"/>
    </row>
    <row r="2" spans="1:16105" s="71" customFormat="1" ht="76.5" customHeight="1" x14ac:dyDescent="0.2">
      <c r="A2" s="69" t="s">
        <v>57</v>
      </c>
      <c r="B2" s="69" t="s">
        <v>58</v>
      </c>
      <c r="C2" s="69" t="s">
        <v>205</v>
      </c>
      <c r="D2" s="69" t="s">
        <v>162</v>
      </c>
      <c r="E2" s="69" t="s">
        <v>163</v>
      </c>
      <c r="F2" s="69" t="s">
        <v>164</v>
      </c>
      <c r="G2" s="69" t="s">
        <v>165</v>
      </c>
      <c r="H2" s="69" t="s">
        <v>158</v>
      </c>
      <c r="I2" s="69" t="s">
        <v>156</v>
      </c>
      <c r="J2" s="69" t="s">
        <v>126</v>
      </c>
      <c r="K2" s="69" t="s">
        <v>127</v>
      </c>
      <c r="L2" s="69" t="s">
        <v>161</v>
      </c>
      <c r="M2" s="69" t="s">
        <v>159</v>
      </c>
      <c r="N2" s="72"/>
    </row>
    <row r="3" spans="1:16105" s="7" customFormat="1" ht="24" x14ac:dyDescent="0.2">
      <c r="A3" s="35" t="s">
        <v>51</v>
      </c>
      <c r="B3" s="35" t="s">
        <v>53</v>
      </c>
      <c r="C3" s="36" t="s">
        <v>62</v>
      </c>
      <c r="D3" s="36" t="s">
        <v>55</v>
      </c>
      <c r="E3" s="36" t="s">
        <v>194</v>
      </c>
      <c r="F3" s="37" t="s">
        <v>175</v>
      </c>
      <c r="G3" s="37" t="s">
        <v>196</v>
      </c>
      <c r="H3" s="36" t="s">
        <v>167</v>
      </c>
      <c r="I3" s="37" t="s">
        <v>195</v>
      </c>
      <c r="J3" s="37" t="s">
        <v>183</v>
      </c>
      <c r="K3" s="37" t="s">
        <v>197</v>
      </c>
      <c r="L3" s="37" t="s">
        <v>184</v>
      </c>
      <c r="M3" s="37" t="s">
        <v>185</v>
      </c>
      <c r="N3" s="123"/>
    </row>
    <row r="4" spans="1:16105" ht="15.75" customHeight="1" x14ac:dyDescent="0.2">
      <c r="A4" s="25">
        <v>210001</v>
      </c>
      <c r="B4" s="25" t="s">
        <v>67</v>
      </c>
      <c r="C4" s="26">
        <f>IFERROR(VLOOKUP(A4,[3]Sheet1!$A$5:$E$56,3,0),"")</f>
        <v>396979712.79319161</v>
      </c>
      <c r="D4" s="92">
        <f>IFERROR(VLOOKUP($A4,'PAU Performance'!$A:$F,6,FALSE),"")</f>
        <v>16.601836728698586</v>
      </c>
      <c r="E4" s="68">
        <f>IFERROR(D4/$D$53*Savings!$C$8*Savings!$C$16,"")</f>
        <v>-1.1039008788995292E-3</v>
      </c>
      <c r="F4" s="114">
        <f>IFERROR(E4*$C4,"")</f>
        <v>-438226.25385768688</v>
      </c>
      <c r="G4" s="70">
        <f>IFERROR(F4*Savings!$C$9*Savings!$C$16/$F$53,"")</f>
        <v>-346072.503577467</v>
      </c>
      <c r="H4" s="27">
        <f>IFERROR(VLOOKUP(A4,'PAU Performance'!A:C,3,FALSE),"")</f>
        <v>5.4086186186996059E-2</v>
      </c>
      <c r="I4" s="28">
        <f>H4/$H$53*Savings!$C$8*Savings!$C$17</f>
        <v>-1.1811206363953727E-3</v>
      </c>
      <c r="J4" s="114">
        <f t="shared" ref="J4:J51" si="0">IFERROR(I4*C4,"")</f>
        <v>-468880.93101034674</v>
      </c>
      <c r="K4" s="70">
        <f>IFERROR(J4*Savings!$C$9*Savings!$C$17/$J$53,"")</f>
        <v>-468663.79451894882</v>
      </c>
      <c r="L4" s="114">
        <f>IFERROR(G4+K4,"")</f>
        <v>-814736.29809641582</v>
      </c>
      <c r="M4" s="91">
        <f>L4/C4</f>
        <v>-2.0523373659672539E-3</v>
      </c>
    </row>
    <row r="5" spans="1:16105" ht="15.75" customHeight="1" x14ac:dyDescent="0.2">
      <c r="A5" s="29">
        <v>210002</v>
      </c>
      <c r="B5" s="29" t="s">
        <v>60</v>
      </c>
      <c r="C5" s="26">
        <f>IFERROR(VLOOKUP(A5,[3]Sheet1!$A$5:$E$56,3,0),"")</f>
        <v>1661109530.9329116</v>
      </c>
      <c r="D5" s="92">
        <f>IFERROR(VLOOKUP($A5,'PAU Performance'!$A:$F,6,FALSE),"")</f>
        <v>29.687232504674245</v>
      </c>
      <c r="E5" s="68">
        <f>IFERROR(D5/$D$53*Savings!$C$8*Savings!$C$16,"")</f>
        <v>-1.9739841193206057E-3</v>
      </c>
      <c r="F5" s="114">
        <f t="shared" ref="F5:F41" si="1">IFERROR(E5*$C5,"")</f>
        <v>-3279003.834513668</v>
      </c>
      <c r="G5" s="70">
        <f>IFERROR(F5*Savings!$C$9*Savings!$C$16/$F$53,"")</f>
        <v>-2589468.4680821854</v>
      </c>
      <c r="H5" s="27">
        <f>IFERROR(VLOOKUP(A5,'PAU Performance'!A:C,3,FALSE),"")</f>
        <v>5.6320896677760697E-2</v>
      </c>
      <c r="I5" s="28">
        <f>H5/$H$53*Savings!$C$8*Savings!$C$17</f>
        <v>-1.2299216864062894E-3</v>
      </c>
      <c r="J5" s="114">
        <f t="shared" si="0"/>
        <v>-2043034.635590567</v>
      </c>
      <c r="K5" s="70">
        <f>IFERROR(J5*Savings!$C$9*Savings!$C$17/$J$53,"")</f>
        <v>-2042088.5161320067</v>
      </c>
      <c r="L5" s="114">
        <f t="shared" ref="L5:L41" si="2">IFERROR(G5+K5,"")</f>
        <v>-4631556.9842141923</v>
      </c>
      <c r="M5" s="91">
        <f t="shared" ref="M5:M14" si="3">L5/C5</f>
        <v>-2.788230937193539E-3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</row>
    <row r="6" spans="1:16105" ht="15.75" customHeight="1" x14ac:dyDescent="0.2">
      <c r="A6" s="29">
        <v>210003</v>
      </c>
      <c r="B6" s="29" t="s">
        <v>174</v>
      </c>
      <c r="C6" s="26">
        <f>IFERROR(VLOOKUP(A6,[3]Sheet1!$A$5:$E$56,3,0),"")</f>
        <v>352694233.83989376</v>
      </c>
      <c r="D6" s="92">
        <f>IFERROR(VLOOKUP($A6,'PAU Performance'!$A:$F,6,FALSE),"")</f>
        <v>19.800969380392228</v>
      </c>
      <c r="E6" s="68">
        <f>IFERROR(D6/$D$53*Savings!$C$8*Savings!$C$16,"")</f>
        <v>-1.3166198330509127E-3</v>
      </c>
      <c r="F6" s="114">
        <f t="shared" si="1"/>
        <v>-464364.22327630053</v>
      </c>
      <c r="G6" s="70">
        <f>IFERROR(F6*Savings!$C$9*Savings!$C$16/$F$53,"")</f>
        <v>-366713.97002431401</v>
      </c>
      <c r="H6" s="27">
        <f>IFERROR(VLOOKUP(A6,'PAU Performance'!A:C,3,FALSE),"")</f>
        <v>7.3037302914478769E-2</v>
      </c>
      <c r="I6" s="28">
        <f>H6/$H$53*Savings!$C$8*Savings!$C$17</f>
        <v>-1.5949703941168561E-3</v>
      </c>
      <c r="J6" s="114">
        <f t="shared" si="0"/>
        <v>-562536.86115035799</v>
      </c>
      <c r="K6" s="70">
        <f>IFERROR(J6*Savings!$C$9*Savings!$C$17/$J$53,"")</f>
        <v>-562276.35305068118</v>
      </c>
      <c r="L6" s="114">
        <f>IFERROR(G6+K6,"")</f>
        <v>-928990.32307499519</v>
      </c>
      <c r="M6" s="91">
        <f t="shared" si="3"/>
        <v>-2.6339821690895921E-3</v>
      </c>
    </row>
    <row r="7" spans="1:16105" ht="15.75" customHeight="1" x14ac:dyDescent="0.2">
      <c r="A7" s="30">
        <v>210004</v>
      </c>
      <c r="B7" s="30" t="s">
        <v>68</v>
      </c>
      <c r="C7" s="26">
        <f>IFERROR(VLOOKUP(A7,[3]Sheet1!$A$5:$E$56,3,0),"")</f>
        <v>531916230.52446681</v>
      </c>
      <c r="D7" s="92">
        <f>IFERROR(VLOOKUP($A7,'PAU Performance'!$A:$F,6,FALSE),"")</f>
        <v>8.534577713470858</v>
      </c>
      <c r="E7" s="68">
        <f>IFERROR(D7/$D$53*Savings!$C$8*Savings!$C$16,"")</f>
        <v>-5.6748707946577596E-4</v>
      </c>
      <c r="F7" s="114">
        <f t="shared" si="1"/>
        <v>-301855.58818077412</v>
      </c>
      <c r="G7" s="70">
        <f>IFERROR(F7*Savings!$C$9*Savings!$C$16/$F$53,"")</f>
        <v>-238378.96109824086</v>
      </c>
      <c r="H7" s="27">
        <f>IFERROR(VLOOKUP(A7,'PAU Performance'!A:C,3,FALSE),"")</f>
        <v>6.3794499338365396E-2</v>
      </c>
      <c r="I7" s="28">
        <f>H7/$H$53*Savings!$C$8*Savings!$C$17</f>
        <v>-1.3931283562228771E-3</v>
      </c>
      <c r="J7" s="114">
        <f t="shared" si="0"/>
        <v>-741027.58387881948</v>
      </c>
      <c r="K7" s="70">
        <f>IFERROR(J7*Savings!$C$9*Savings!$C$17/$J$53,"")</f>
        <v>-740684.41758872126</v>
      </c>
      <c r="L7" s="114">
        <f t="shared" si="2"/>
        <v>-979063.37868696218</v>
      </c>
      <c r="M7" s="91">
        <f t="shared" si="3"/>
        <v>-1.8406345257064452E-3</v>
      </c>
    </row>
    <row r="8" spans="1:16105" s="14" customFormat="1" ht="15.75" customHeight="1" x14ac:dyDescent="0.2">
      <c r="A8" s="29">
        <v>210005</v>
      </c>
      <c r="B8" s="29" t="s">
        <v>69</v>
      </c>
      <c r="C8" s="26">
        <f>IFERROR(VLOOKUP(A8,[3]Sheet1!$A$5:$E$56,3,0),"")</f>
        <v>375189712.56920636</v>
      </c>
      <c r="D8" s="92">
        <f>IFERROR(VLOOKUP($A8,'PAU Performance'!$A:$F,6,FALSE),"")</f>
        <v>10.009356866589455</v>
      </c>
      <c r="E8" s="68">
        <f>IFERROR(D8/$D$53*Savings!$C$8*Savings!$C$16,"")</f>
        <v>-6.6554912102868814E-4</v>
      </c>
      <c r="F8" s="114">
        <f t="shared" si="1"/>
        <v>-249707.18341944143</v>
      </c>
      <c r="G8" s="70">
        <f>IFERROR(F8*Savings!$C$9*Savings!$C$16/$F$53,"")</f>
        <v>-197196.74338659664</v>
      </c>
      <c r="H8" s="27">
        <f>IFERROR(VLOOKUP(A8,'PAU Performance'!A:C,3,FALSE),"")</f>
        <v>5.9889088938236752E-2</v>
      </c>
      <c r="I8" s="28">
        <f>H8/$H$53*Savings!$C$8*Savings!$C$17</f>
        <v>-1.3078429785251965E-3</v>
      </c>
      <c r="J8" s="114">
        <f t="shared" si="0"/>
        <v>-490689.23119852319</v>
      </c>
      <c r="K8" s="70">
        <f>IFERROR(J8*Savings!$C$9*Savings!$C$17/$J$53,"")</f>
        <v>-490461.99538878433</v>
      </c>
      <c r="L8" s="114">
        <f t="shared" si="2"/>
        <v>-687658.738775381</v>
      </c>
      <c r="M8" s="91">
        <f t="shared" si="3"/>
        <v>-1.8328294079985937E-3</v>
      </c>
      <c r="N8" s="13"/>
    </row>
    <row r="9" spans="1:16105" ht="15.75" customHeight="1" x14ac:dyDescent="0.2">
      <c r="A9" s="29">
        <v>210006</v>
      </c>
      <c r="B9" s="29" t="s">
        <v>70</v>
      </c>
      <c r="C9" s="26">
        <f>IFERROR(VLOOKUP(A9,[3]Sheet1!$A$5:$E$56,3,0),"")</f>
        <v>110664933.89728206</v>
      </c>
      <c r="D9" s="92">
        <f>IFERROR(VLOOKUP($A9,'PAU Performance'!$A:$F,6,FALSE),"")</f>
        <v>13.56670881468656</v>
      </c>
      <c r="E9" s="68">
        <f>IFERROR(D9/$D$53*Savings!$C$8*Savings!$C$16,"")</f>
        <v>-9.0208704187638819E-4</v>
      </c>
      <c r="F9" s="114">
        <f t="shared" si="1"/>
        <v>-99829.40285884522</v>
      </c>
      <c r="G9" s="70">
        <f>IFERROR(F9*Savings!$C$9*Savings!$C$16/$F$53,"")</f>
        <v>-78836.471055482616</v>
      </c>
      <c r="H9" s="27">
        <f>IFERROR(VLOOKUP(A9,'PAU Performance'!A:C,3,FALSE),"")</f>
        <v>8.1178545475699915E-2</v>
      </c>
      <c r="I9" s="28">
        <f>H9/$H$53*Savings!$C$8*Savings!$C$17</f>
        <v>-1.7727568174692673E-3</v>
      </c>
      <c r="J9" s="114">
        <f t="shared" si="0"/>
        <v>-196182.0160211926</v>
      </c>
      <c r="K9" s="70">
        <f>IFERROR(J9*Savings!$C$9*Savings!$C$17/$J$53,"")</f>
        <v>-196091.16507841181</v>
      </c>
      <c r="L9" s="114">
        <f t="shared" si="2"/>
        <v>-274927.63613389444</v>
      </c>
      <c r="M9" s="91">
        <f t="shared" si="3"/>
        <v>-2.4843247671306537E-3</v>
      </c>
    </row>
    <row r="10" spans="1:16105" ht="15.75" customHeight="1" x14ac:dyDescent="0.2">
      <c r="A10" s="29">
        <v>210008</v>
      </c>
      <c r="B10" s="29" t="s">
        <v>71</v>
      </c>
      <c r="C10" s="26">
        <f>IFERROR(VLOOKUP(A10,[3]Sheet1!$A$5:$E$56,3,0),"")</f>
        <v>588582448.77491951</v>
      </c>
      <c r="D10" s="92">
        <f>IFERROR(VLOOKUP($A10,'PAU Performance'!$A:$F,6,FALSE),"")</f>
        <v>23.126953377146481</v>
      </c>
      <c r="E10" s="68">
        <f>IFERROR(D10/$D$53*Savings!$C$8*Savings!$C$16,"")</f>
        <v>-1.5377734750979997E-3</v>
      </c>
      <c r="F10" s="114">
        <f t="shared" si="1"/>
        <v>-905106.47763429838</v>
      </c>
      <c r="G10" s="70">
        <f>IFERROR(F10*Savings!$C$9*Savings!$C$16/$F$53,"")</f>
        <v>-714773.38922922197</v>
      </c>
      <c r="H10" s="27">
        <f>IFERROR(VLOOKUP(A10,'PAU Performance'!A:C,3,FALSE),"")</f>
        <v>3.0598233242675171E-2</v>
      </c>
      <c r="I10" s="28">
        <f>H10/$H$53*Savings!$C$8*Savings!$C$17</f>
        <v>-6.6819658156728621E-4</v>
      </c>
      <c r="J10" s="114">
        <f t="shared" si="0"/>
        <v>-393288.78024190356</v>
      </c>
      <c r="K10" s="70">
        <f>IFERROR(J10*Savings!$C$9*Savings!$C$17/$J$53,"")</f>
        <v>-393106.65010992333</v>
      </c>
      <c r="L10" s="114">
        <f t="shared" si="2"/>
        <v>-1107880.0393391452</v>
      </c>
      <c r="M10" s="91">
        <f t="shared" si="3"/>
        <v>-1.8822852119445561E-3</v>
      </c>
    </row>
    <row r="11" spans="1:16105" ht="15.75" customHeight="1" x14ac:dyDescent="0.2">
      <c r="A11" s="29">
        <v>210009</v>
      </c>
      <c r="B11" s="29" t="s">
        <v>72</v>
      </c>
      <c r="C11" s="26">
        <f>IFERROR(VLOOKUP(A11,[3]Sheet1!$A$5:$E$56,3,0),"")</f>
        <v>2632842394.9767604</v>
      </c>
      <c r="D11" s="92">
        <f>IFERROR(VLOOKUP($A11,'PAU Performance'!$A:$F,6,FALSE),"")</f>
        <v>23.346031644165752</v>
      </c>
      <c r="E11" s="68">
        <f>IFERROR(D11/$D$53*Savings!$C$8*Savings!$C$16,"")</f>
        <v>-1.55234057965772E-3</v>
      </c>
      <c r="F11" s="114">
        <f t="shared" si="1"/>
        <v>-4087068.089565644</v>
      </c>
      <c r="G11" s="70">
        <f>IFERROR(F11*Savings!$C$9*Savings!$C$16/$F$53,"")</f>
        <v>-3227606.4557895893</v>
      </c>
      <c r="H11" s="27">
        <f>IFERROR(VLOOKUP(A11,'PAU Performance'!A:C,3,FALSE),"")</f>
        <v>5.802285162586792E-2</v>
      </c>
      <c r="I11" s="28">
        <f>H11/$H$53*Savings!$C$8*Savings!$C$17</f>
        <v>-1.2670885538292318E-3</v>
      </c>
      <c r="J11" s="114">
        <f t="shared" si="0"/>
        <v>-3336044.4627113943</v>
      </c>
      <c r="K11" s="70">
        <f>IFERROR(J11*Savings!$C$9*Savings!$C$17/$J$53,"")</f>
        <v>-3334499.5566555648</v>
      </c>
      <c r="L11" s="114">
        <f t="shared" si="2"/>
        <v>-6562106.0124451537</v>
      </c>
      <c r="M11" s="91">
        <f t="shared" si="3"/>
        <v>-2.4924036565823668E-3</v>
      </c>
    </row>
    <row r="12" spans="1:16105" ht="15.75" customHeight="1" x14ac:dyDescent="0.2">
      <c r="A12" s="29">
        <v>210010</v>
      </c>
      <c r="B12" s="29" t="s">
        <v>73</v>
      </c>
      <c r="C12" s="26">
        <f>IFERROR(VLOOKUP(A12,[3]Sheet1!$A$5:$E$56,3,0),"")</f>
        <v>46684435.864955373</v>
      </c>
      <c r="D12" s="92">
        <f>IFERROR(VLOOKUP($A12,'PAU Performance'!$A:$F,6,FALSE),"")</f>
        <v>9.8450515699603027</v>
      </c>
      <c r="E12" s="68">
        <f>IFERROR(D12/$D$53*Savings!$C$8*Savings!$C$16,"")</f>
        <v>-6.5462401892578447E-4</v>
      </c>
      <c r="F12" s="114">
        <f t="shared" si="1"/>
        <v>-30560.753027200117</v>
      </c>
      <c r="G12" s="70">
        <f>IFERROR(F12*Savings!$C$9*Savings!$C$16/$F$53,"")</f>
        <v>-24134.191455289689</v>
      </c>
      <c r="H12" s="27">
        <f>IFERROR(VLOOKUP(A12,'PAU Performance'!A:C,3,FALSE),"")</f>
        <v>7.2117146952590999E-2</v>
      </c>
      <c r="I12" s="28">
        <f>H12/$H$53*Savings!$C$8*Savings!$C$17</f>
        <v>-1.5748762578520002E-3</v>
      </c>
      <c r="J12" s="114">
        <f t="shared" si="0"/>
        <v>-73522.209654932623</v>
      </c>
      <c r="K12" s="70">
        <f>IFERROR(J12*Savings!$C$9*Savings!$C$17/$J$53,"")</f>
        <v>-73488.161875233214</v>
      </c>
      <c r="L12" s="114">
        <f t="shared" si="2"/>
        <v>-97622.353330522907</v>
      </c>
      <c r="M12" s="91">
        <f t="shared" si="3"/>
        <v>-2.0911113419666517E-3</v>
      </c>
    </row>
    <row r="13" spans="1:16105" ht="15.75" customHeight="1" x14ac:dyDescent="0.2">
      <c r="A13" s="29">
        <v>210011</v>
      </c>
      <c r="B13" s="29" t="s">
        <v>74</v>
      </c>
      <c r="C13" s="26">
        <f>IFERROR(VLOOKUP(A13,[3]Sheet1!$A$5:$E$56,3,0),"")</f>
        <v>446503412.21112752</v>
      </c>
      <c r="D13" s="92">
        <f>IFERROR(VLOOKUP($A13,'PAU Performance'!$A:$F,6,FALSE),"")</f>
        <v>14.94196820895578</v>
      </c>
      <c r="E13" s="68">
        <f>IFERROR(D13/$D$53*Savings!$C$8*Savings!$C$16,"")</f>
        <v>-9.935317463905754E-4</v>
      </c>
      <c r="F13" s="114">
        <f t="shared" si="1"/>
        <v>-443615.31490347249</v>
      </c>
      <c r="G13" s="70">
        <f>IFERROR(F13*Savings!$C$9*Savings!$C$16/$F$53,"")</f>
        <v>-350328.30941207701</v>
      </c>
      <c r="H13" s="27">
        <f>IFERROR(VLOOKUP(A13,'PAU Performance'!A:C,3,FALSE),"")</f>
        <v>6.8537845710611459E-2</v>
      </c>
      <c r="I13" s="28">
        <f>H13/$H$53*Savings!$C$8*Savings!$C$17</f>
        <v>-1.4967123705673378E-3</v>
      </c>
      <c r="J13" s="114">
        <f t="shared" si="0"/>
        <v>-668287.18055692187</v>
      </c>
      <c r="K13" s="70">
        <f>IFERROR(J13*Savings!$C$9*Savings!$C$17/$J$53,"")</f>
        <v>-667977.69999579166</v>
      </c>
      <c r="L13" s="114">
        <f t="shared" si="2"/>
        <v>-1018306.0094078686</v>
      </c>
      <c r="M13" s="91">
        <f t="shared" si="3"/>
        <v>-2.2806231297653919E-3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</row>
    <row r="14" spans="1:16105" ht="15.75" customHeight="1" x14ac:dyDescent="0.2">
      <c r="A14" s="29">
        <v>210012</v>
      </c>
      <c r="B14" s="29" t="s">
        <v>75</v>
      </c>
      <c r="C14" s="26">
        <f>IFERROR(VLOOKUP(A14,[3]Sheet1!$A$5:$E$56,3,0),"")</f>
        <v>875312936.17802691</v>
      </c>
      <c r="D14" s="92">
        <f>IFERROR(VLOOKUP($A14,'PAU Performance'!$A:$F,6,FALSE),"")</f>
        <v>19.172337684433511</v>
      </c>
      <c r="E14" s="68">
        <f>IFERROR(D14/$D$53*Savings!$C$8*Savings!$C$16,"")</f>
        <v>-1.274820416937312E-3</v>
      </c>
      <c r="F14" s="114">
        <f t="shared" si="1"/>
        <v>-1115866.8022490949</v>
      </c>
      <c r="G14" s="70">
        <f>IFERROR(F14*Savings!$C$9*Savings!$C$16/$F$53,"")</f>
        <v>-881213.33332697756</v>
      </c>
      <c r="H14" s="27">
        <f>IFERROR(VLOOKUP(A14,'PAU Performance'!A:C,3,FALSE),"")</f>
        <v>4.486247753134949E-2</v>
      </c>
      <c r="I14" s="28">
        <f>H14/$H$53*Savings!$C$8*Savings!$C$17</f>
        <v>-9.7969558860928744E-4</v>
      </c>
      <c r="J14" s="114">
        <f t="shared" si="0"/>
        <v>-857540.22222625569</v>
      </c>
      <c r="K14" s="70">
        <f>IFERROR(J14*Savings!$C$9*Savings!$C$17/$J$53,"")</f>
        <v>-857143.0994968547</v>
      </c>
      <c r="L14" s="114">
        <f t="shared" si="2"/>
        <v>-1738356.4328238321</v>
      </c>
      <c r="M14" s="91">
        <f t="shared" si="3"/>
        <v>-1.9859827965232695E-3</v>
      </c>
    </row>
    <row r="15" spans="1:16105" ht="15.75" customHeight="1" x14ac:dyDescent="0.2">
      <c r="A15" s="29">
        <v>210013</v>
      </c>
      <c r="B15" s="29" t="s">
        <v>76</v>
      </c>
      <c r="C15" s="26"/>
      <c r="D15" s="92">
        <f>IFERROR(VLOOKUP($A15,'PAU Performance'!$A:$F,6,FALSE),"")</f>
        <v>0</v>
      </c>
      <c r="E15" s="68">
        <f>IFERROR(D15/$D$53*Savings!$C$8*Savings!$C$16,"")</f>
        <v>0</v>
      </c>
      <c r="F15" s="114">
        <f t="shared" si="1"/>
        <v>0</v>
      </c>
      <c r="G15" s="70">
        <f>IFERROR(F15*Savings!$C$9*Savings!$C$16/$F$53,"")</f>
        <v>0</v>
      </c>
      <c r="H15" s="27">
        <f>IFERROR(VLOOKUP(A15,'PAU Performance'!A:C,3,FALSE),"")</f>
        <v>0</v>
      </c>
      <c r="I15" s="28"/>
      <c r="J15" s="114">
        <f t="shared" si="0"/>
        <v>0</v>
      </c>
      <c r="K15" s="70">
        <f>IFERROR(J15*Savings!$C$9*Savings!$C$17/$J$53,"")</f>
        <v>0</v>
      </c>
      <c r="L15" s="114">
        <f t="shared" si="2"/>
        <v>0</v>
      </c>
      <c r="M15" s="9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  <c r="EJA15" s="12"/>
      <c r="EJB15" s="12"/>
      <c r="EJC15" s="12"/>
      <c r="EJD15" s="12"/>
      <c r="EJE15" s="12"/>
      <c r="EJF15" s="12"/>
      <c r="EJG15" s="12"/>
      <c r="EJH15" s="12"/>
      <c r="EJI15" s="12"/>
      <c r="EJJ15" s="12"/>
      <c r="EJK15" s="12"/>
      <c r="EJL15" s="12"/>
      <c r="EJM15" s="12"/>
      <c r="EJN15" s="12"/>
      <c r="EJO15" s="12"/>
      <c r="EJP15" s="12"/>
      <c r="EJQ15" s="12"/>
      <c r="EJR15" s="12"/>
      <c r="EJS15" s="12"/>
      <c r="EJT15" s="12"/>
      <c r="EJU15" s="12"/>
      <c r="EJV15" s="12"/>
      <c r="EJW15" s="12"/>
      <c r="EJX15" s="12"/>
      <c r="EJY15" s="12"/>
      <c r="EJZ15" s="12"/>
      <c r="EKA15" s="12"/>
      <c r="EKB15" s="12"/>
      <c r="EKC15" s="12"/>
      <c r="EKD15" s="12"/>
      <c r="EKE15" s="12"/>
      <c r="EKF15" s="12"/>
      <c r="EKG15" s="12"/>
      <c r="EKH15" s="12"/>
      <c r="EKI15" s="12"/>
      <c r="EKJ15" s="12"/>
      <c r="EKK15" s="12"/>
      <c r="EKL15" s="12"/>
      <c r="EKM15" s="12"/>
      <c r="EKN15" s="12"/>
      <c r="EKO15" s="12"/>
      <c r="EKP15" s="12"/>
      <c r="EKQ15" s="12"/>
      <c r="EKR15" s="12"/>
      <c r="EKS15" s="12"/>
      <c r="EKT15" s="12"/>
      <c r="EKU15" s="12"/>
      <c r="EKV15" s="12"/>
      <c r="EKW15" s="12"/>
      <c r="EKX15" s="12"/>
      <c r="EKY15" s="12"/>
      <c r="EKZ15" s="12"/>
      <c r="ELA15" s="12"/>
      <c r="ELB15" s="12"/>
      <c r="ELC15" s="12"/>
      <c r="ELD15" s="12"/>
      <c r="ELE15" s="12"/>
      <c r="ELF15" s="12"/>
      <c r="ELG15" s="12"/>
      <c r="ELH15" s="12"/>
      <c r="ELI15" s="12"/>
      <c r="ELJ15" s="12"/>
      <c r="ELK15" s="12"/>
      <c r="ELL15" s="12"/>
      <c r="ELM15" s="12"/>
      <c r="ELN15" s="12"/>
      <c r="ELO15" s="12"/>
      <c r="ELP15" s="12"/>
      <c r="ELQ15" s="12"/>
      <c r="ELR15" s="12"/>
      <c r="ELS15" s="12"/>
      <c r="ELT15" s="12"/>
      <c r="ELU15" s="12"/>
      <c r="ELV15" s="12"/>
      <c r="ELW15" s="12"/>
      <c r="ELX15" s="12"/>
      <c r="ELY15" s="12"/>
      <c r="ELZ15" s="12"/>
      <c r="EMA15" s="12"/>
      <c r="EMB15" s="12"/>
      <c r="EMC15" s="12"/>
      <c r="EMD15" s="12"/>
      <c r="EME15" s="12"/>
      <c r="EMF15" s="12"/>
      <c r="EMG15" s="12"/>
      <c r="EMH15" s="12"/>
      <c r="EMI15" s="12"/>
      <c r="EMJ15" s="12"/>
      <c r="EMK15" s="12"/>
      <c r="EML15" s="12"/>
      <c r="EMM15" s="12"/>
      <c r="EMN15" s="12"/>
      <c r="EMO15" s="12"/>
      <c r="EMP15" s="12"/>
      <c r="EMQ15" s="12"/>
      <c r="EMR15" s="12"/>
      <c r="EMS15" s="12"/>
      <c r="EMT15" s="12"/>
      <c r="EMU15" s="12"/>
      <c r="EMV15" s="12"/>
      <c r="EMW15" s="12"/>
      <c r="EMX15" s="12"/>
      <c r="EMY15" s="12"/>
      <c r="EMZ15" s="12"/>
      <c r="ENA15" s="12"/>
      <c r="ENB15" s="12"/>
      <c r="ENC15" s="12"/>
      <c r="END15" s="12"/>
      <c r="ENE15" s="12"/>
      <c r="ENF15" s="12"/>
      <c r="ENG15" s="12"/>
      <c r="ENH15" s="12"/>
      <c r="ENI15" s="12"/>
      <c r="ENJ15" s="12"/>
      <c r="ENK15" s="12"/>
      <c r="ENL15" s="12"/>
      <c r="ENM15" s="12"/>
      <c r="ENN15" s="12"/>
      <c r="ENO15" s="12"/>
      <c r="ENP15" s="12"/>
      <c r="ENQ15" s="12"/>
      <c r="ENR15" s="12"/>
      <c r="ENS15" s="12"/>
      <c r="ENT15" s="12"/>
      <c r="ENU15" s="12"/>
      <c r="ENV15" s="12"/>
      <c r="ENW15" s="12"/>
      <c r="ENX15" s="12"/>
      <c r="ENY15" s="12"/>
      <c r="ENZ15" s="12"/>
      <c r="EOA15" s="12"/>
      <c r="EOB15" s="12"/>
      <c r="EOC15" s="12"/>
      <c r="EOD15" s="12"/>
      <c r="EOE15" s="12"/>
      <c r="EOF15" s="12"/>
      <c r="EOG15" s="12"/>
      <c r="EOH15" s="12"/>
      <c r="EOI15" s="12"/>
      <c r="EOJ15" s="12"/>
      <c r="EOK15" s="12"/>
      <c r="EOL15" s="12"/>
      <c r="EOM15" s="12"/>
      <c r="EON15" s="12"/>
      <c r="EOO15" s="12"/>
      <c r="EOP15" s="12"/>
      <c r="EOQ15" s="12"/>
      <c r="EOR15" s="12"/>
      <c r="EOS15" s="12"/>
      <c r="EOT15" s="12"/>
      <c r="EOU15" s="12"/>
      <c r="EOV15" s="12"/>
      <c r="EOW15" s="12"/>
      <c r="EOX15" s="12"/>
      <c r="EOY15" s="12"/>
      <c r="EOZ15" s="12"/>
      <c r="EPA15" s="12"/>
      <c r="EPB15" s="12"/>
      <c r="EPC15" s="12"/>
      <c r="EPD15" s="12"/>
      <c r="EPE15" s="12"/>
      <c r="EPF15" s="12"/>
      <c r="EPG15" s="12"/>
      <c r="EPH15" s="12"/>
      <c r="EPI15" s="12"/>
      <c r="EPJ15" s="12"/>
      <c r="EPK15" s="12"/>
      <c r="EPL15" s="12"/>
      <c r="EPM15" s="12"/>
      <c r="EPN15" s="12"/>
      <c r="EPO15" s="12"/>
      <c r="EPP15" s="12"/>
      <c r="EPQ15" s="12"/>
      <c r="EPR15" s="12"/>
      <c r="EPS15" s="12"/>
      <c r="EPT15" s="12"/>
      <c r="EPU15" s="12"/>
      <c r="EPV15" s="12"/>
      <c r="EPW15" s="12"/>
      <c r="EPX15" s="12"/>
      <c r="EPY15" s="12"/>
      <c r="EPZ15" s="12"/>
      <c r="EQA15" s="12"/>
      <c r="EQB15" s="12"/>
      <c r="EQC15" s="12"/>
      <c r="EQD15" s="12"/>
      <c r="EQE15" s="12"/>
      <c r="EQF15" s="12"/>
      <c r="EQG15" s="12"/>
      <c r="EQH15" s="12"/>
      <c r="EQI15" s="12"/>
      <c r="EQJ15" s="12"/>
      <c r="EQK15" s="12"/>
      <c r="EQL15" s="12"/>
      <c r="EQM15" s="12"/>
      <c r="EQN15" s="12"/>
      <c r="EQO15" s="12"/>
      <c r="EQP15" s="12"/>
      <c r="EQQ15" s="12"/>
      <c r="EQR15" s="12"/>
      <c r="EQS15" s="12"/>
      <c r="EQT15" s="12"/>
      <c r="EQU15" s="12"/>
      <c r="EQV15" s="12"/>
      <c r="EQW15" s="12"/>
      <c r="EQX15" s="12"/>
      <c r="EQY15" s="12"/>
      <c r="EQZ15" s="12"/>
      <c r="ERA15" s="12"/>
      <c r="ERB15" s="12"/>
      <c r="ERC15" s="12"/>
      <c r="ERD15" s="12"/>
      <c r="ERE15" s="12"/>
      <c r="ERF15" s="12"/>
      <c r="ERG15" s="12"/>
      <c r="ERH15" s="12"/>
      <c r="ERI15" s="12"/>
      <c r="ERJ15" s="12"/>
      <c r="ERK15" s="12"/>
      <c r="ERL15" s="12"/>
      <c r="ERM15" s="12"/>
      <c r="ERN15" s="12"/>
      <c r="ERO15" s="12"/>
      <c r="ERP15" s="12"/>
      <c r="ERQ15" s="12"/>
      <c r="ERR15" s="12"/>
      <c r="ERS15" s="12"/>
      <c r="ERT15" s="12"/>
      <c r="ERU15" s="12"/>
      <c r="ERV15" s="12"/>
      <c r="ERW15" s="12"/>
      <c r="ERX15" s="12"/>
      <c r="ERY15" s="12"/>
      <c r="ERZ15" s="12"/>
      <c r="ESA15" s="12"/>
      <c r="ESB15" s="12"/>
      <c r="ESC15" s="12"/>
      <c r="ESD15" s="12"/>
      <c r="ESE15" s="12"/>
      <c r="ESF15" s="12"/>
      <c r="ESG15" s="12"/>
      <c r="ESH15" s="12"/>
      <c r="ESI15" s="12"/>
      <c r="ESJ15" s="12"/>
      <c r="ESK15" s="12"/>
      <c r="ESL15" s="12"/>
      <c r="ESM15" s="12"/>
      <c r="ESN15" s="12"/>
      <c r="ESO15" s="12"/>
      <c r="ESP15" s="12"/>
      <c r="ESQ15" s="12"/>
      <c r="ESR15" s="12"/>
      <c r="ESS15" s="12"/>
      <c r="EST15" s="12"/>
      <c r="ESU15" s="12"/>
      <c r="ESV15" s="12"/>
      <c r="ESW15" s="12"/>
      <c r="ESX15" s="12"/>
      <c r="ESY15" s="12"/>
      <c r="ESZ15" s="12"/>
      <c r="ETA15" s="12"/>
      <c r="ETB15" s="12"/>
      <c r="ETC15" s="12"/>
      <c r="ETD15" s="12"/>
      <c r="ETE15" s="12"/>
      <c r="ETF15" s="12"/>
      <c r="ETG15" s="12"/>
      <c r="ETH15" s="12"/>
      <c r="ETI15" s="12"/>
      <c r="ETJ15" s="12"/>
      <c r="ETK15" s="12"/>
      <c r="ETL15" s="12"/>
      <c r="ETM15" s="12"/>
      <c r="ETN15" s="12"/>
      <c r="ETO15" s="12"/>
      <c r="ETP15" s="12"/>
      <c r="ETQ15" s="12"/>
      <c r="ETR15" s="12"/>
      <c r="ETS15" s="12"/>
      <c r="ETT15" s="12"/>
      <c r="ETU15" s="12"/>
      <c r="ETV15" s="12"/>
      <c r="ETW15" s="12"/>
      <c r="ETX15" s="12"/>
      <c r="ETY15" s="12"/>
      <c r="ETZ15" s="12"/>
      <c r="EUA15" s="12"/>
      <c r="EUB15" s="12"/>
      <c r="EUC15" s="12"/>
      <c r="EUD15" s="12"/>
      <c r="EUE15" s="12"/>
      <c r="EUF15" s="12"/>
      <c r="EUG15" s="12"/>
      <c r="EUH15" s="12"/>
      <c r="EUI15" s="12"/>
      <c r="EUJ15" s="12"/>
      <c r="EUK15" s="12"/>
      <c r="EUL15" s="12"/>
      <c r="EUM15" s="12"/>
      <c r="EUN15" s="12"/>
      <c r="EUO15" s="12"/>
      <c r="EUP15" s="12"/>
      <c r="EUQ15" s="12"/>
      <c r="EUR15" s="12"/>
      <c r="EUS15" s="12"/>
      <c r="EUT15" s="12"/>
      <c r="EUU15" s="12"/>
      <c r="EUV15" s="12"/>
      <c r="EUW15" s="12"/>
      <c r="EUX15" s="12"/>
      <c r="EUY15" s="12"/>
      <c r="EUZ15" s="12"/>
      <c r="EVA15" s="12"/>
      <c r="EVB15" s="12"/>
      <c r="EVC15" s="12"/>
      <c r="EVD15" s="12"/>
      <c r="EVE15" s="12"/>
      <c r="EVF15" s="12"/>
      <c r="EVG15" s="12"/>
      <c r="EVH15" s="12"/>
      <c r="EVI15" s="12"/>
      <c r="EVJ15" s="12"/>
      <c r="EVK15" s="12"/>
      <c r="EVL15" s="12"/>
      <c r="EVM15" s="12"/>
      <c r="EVN15" s="12"/>
      <c r="EVO15" s="12"/>
      <c r="EVP15" s="12"/>
      <c r="EVQ15" s="12"/>
      <c r="EVR15" s="12"/>
      <c r="EVS15" s="12"/>
      <c r="EVT15" s="12"/>
      <c r="EVU15" s="12"/>
      <c r="EVV15" s="12"/>
      <c r="EVW15" s="12"/>
      <c r="EVX15" s="12"/>
      <c r="EVY15" s="12"/>
      <c r="EVZ15" s="12"/>
      <c r="EWA15" s="12"/>
      <c r="EWB15" s="12"/>
      <c r="EWC15" s="12"/>
      <c r="EWD15" s="12"/>
      <c r="EWE15" s="12"/>
      <c r="EWF15" s="12"/>
      <c r="EWG15" s="12"/>
      <c r="EWH15" s="12"/>
      <c r="EWI15" s="12"/>
      <c r="EWJ15" s="12"/>
      <c r="EWK15" s="12"/>
      <c r="EWL15" s="12"/>
      <c r="EWM15" s="12"/>
      <c r="EWN15" s="12"/>
      <c r="EWO15" s="12"/>
      <c r="EWP15" s="12"/>
      <c r="EWQ15" s="12"/>
      <c r="EWR15" s="12"/>
      <c r="EWS15" s="12"/>
      <c r="EWT15" s="12"/>
      <c r="EWU15" s="12"/>
      <c r="EWV15" s="12"/>
      <c r="EWW15" s="12"/>
      <c r="EWX15" s="12"/>
      <c r="EWY15" s="12"/>
      <c r="EWZ15" s="12"/>
      <c r="EXA15" s="12"/>
      <c r="EXB15" s="12"/>
      <c r="EXC15" s="12"/>
      <c r="EXD15" s="12"/>
      <c r="EXE15" s="12"/>
      <c r="EXF15" s="12"/>
      <c r="EXG15" s="12"/>
      <c r="EXH15" s="12"/>
      <c r="EXI15" s="12"/>
      <c r="EXJ15" s="12"/>
      <c r="EXK15" s="12"/>
      <c r="EXL15" s="12"/>
      <c r="EXM15" s="12"/>
      <c r="EXN15" s="12"/>
      <c r="EXO15" s="12"/>
      <c r="EXP15" s="12"/>
      <c r="EXQ15" s="12"/>
      <c r="EXR15" s="12"/>
      <c r="EXS15" s="12"/>
      <c r="EXT15" s="12"/>
      <c r="EXU15" s="12"/>
      <c r="EXV15" s="12"/>
      <c r="EXW15" s="12"/>
      <c r="EXX15" s="12"/>
      <c r="EXY15" s="12"/>
      <c r="EXZ15" s="12"/>
      <c r="EYA15" s="12"/>
      <c r="EYB15" s="12"/>
      <c r="EYC15" s="12"/>
      <c r="EYD15" s="12"/>
      <c r="EYE15" s="12"/>
      <c r="EYF15" s="12"/>
      <c r="EYG15" s="12"/>
      <c r="EYH15" s="12"/>
      <c r="EYI15" s="12"/>
      <c r="EYJ15" s="12"/>
      <c r="EYK15" s="12"/>
      <c r="EYL15" s="12"/>
      <c r="EYM15" s="12"/>
      <c r="EYN15" s="12"/>
      <c r="EYO15" s="12"/>
      <c r="EYP15" s="12"/>
      <c r="EYQ15" s="12"/>
      <c r="EYR15" s="12"/>
      <c r="EYS15" s="12"/>
      <c r="EYT15" s="12"/>
      <c r="EYU15" s="12"/>
      <c r="EYV15" s="12"/>
      <c r="EYW15" s="12"/>
      <c r="EYX15" s="12"/>
      <c r="EYY15" s="12"/>
      <c r="EYZ15" s="12"/>
      <c r="EZA15" s="12"/>
      <c r="EZB15" s="12"/>
      <c r="EZC15" s="12"/>
      <c r="EZD15" s="12"/>
      <c r="EZE15" s="12"/>
      <c r="EZF15" s="12"/>
      <c r="EZG15" s="12"/>
      <c r="EZH15" s="12"/>
      <c r="EZI15" s="12"/>
      <c r="EZJ15" s="12"/>
      <c r="EZK15" s="12"/>
      <c r="EZL15" s="12"/>
      <c r="EZM15" s="12"/>
      <c r="EZN15" s="12"/>
      <c r="EZO15" s="12"/>
      <c r="EZP15" s="12"/>
      <c r="EZQ15" s="12"/>
      <c r="EZR15" s="12"/>
      <c r="EZS15" s="12"/>
      <c r="EZT15" s="12"/>
      <c r="EZU15" s="12"/>
      <c r="EZV15" s="12"/>
      <c r="EZW15" s="12"/>
      <c r="EZX15" s="12"/>
      <c r="EZY15" s="12"/>
      <c r="EZZ15" s="12"/>
      <c r="FAA15" s="12"/>
      <c r="FAB15" s="12"/>
      <c r="FAC15" s="12"/>
      <c r="FAD15" s="12"/>
      <c r="FAE15" s="12"/>
      <c r="FAF15" s="12"/>
      <c r="FAG15" s="12"/>
      <c r="FAH15" s="12"/>
      <c r="FAI15" s="12"/>
      <c r="FAJ15" s="12"/>
      <c r="FAK15" s="12"/>
      <c r="FAL15" s="12"/>
      <c r="FAM15" s="12"/>
      <c r="FAN15" s="12"/>
      <c r="FAO15" s="12"/>
      <c r="FAP15" s="12"/>
      <c r="FAQ15" s="12"/>
      <c r="FAR15" s="12"/>
      <c r="FAS15" s="12"/>
      <c r="FAT15" s="12"/>
      <c r="FAU15" s="12"/>
      <c r="FAV15" s="12"/>
      <c r="FAW15" s="12"/>
      <c r="FAX15" s="12"/>
      <c r="FAY15" s="12"/>
      <c r="FAZ15" s="12"/>
      <c r="FBA15" s="12"/>
      <c r="FBB15" s="12"/>
      <c r="FBC15" s="12"/>
      <c r="FBD15" s="12"/>
      <c r="FBE15" s="12"/>
      <c r="FBF15" s="12"/>
      <c r="FBG15" s="12"/>
      <c r="FBH15" s="12"/>
      <c r="FBI15" s="12"/>
      <c r="FBJ15" s="12"/>
      <c r="FBK15" s="12"/>
      <c r="FBL15" s="12"/>
      <c r="FBM15" s="12"/>
      <c r="FBN15" s="12"/>
      <c r="FBO15" s="12"/>
      <c r="FBP15" s="12"/>
      <c r="FBQ15" s="12"/>
      <c r="FBR15" s="12"/>
      <c r="FBS15" s="12"/>
      <c r="FBT15" s="12"/>
      <c r="FBU15" s="12"/>
      <c r="FBV15" s="12"/>
      <c r="FBW15" s="12"/>
      <c r="FBX15" s="12"/>
      <c r="FBY15" s="12"/>
      <c r="FBZ15" s="12"/>
      <c r="FCA15" s="12"/>
      <c r="FCB15" s="12"/>
      <c r="FCC15" s="12"/>
      <c r="FCD15" s="12"/>
      <c r="FCE15" s="12"/>
      <c r="FCF15" s="12"/>
      <c r="FCG15" s="12"/>
      <c r="FCH15" s="12"/>
      <c r="FCI15" s="12"/>
      <c r="FCJ15" s="12"/>
      <c r="FCK15" s="12"/>
      <c r="FCL15" s="12"/>
      <c r="FCM15" s="12"/>
      <c r="FCN15" s="12"/>
      <c r="FCO15" s="12"/>
      <c r="FCP15" s="12"/>
      <c r="FCQ15" s="12"/>
      <c r="FCR15" s="12"/>
      <c r="FCS15" s="12"/>
      <c r="FCT15" s="12"/>
      <c r="FCU15" s="12"/>
      <c r="FCV15" s="12"/>
      <c r="FCW15" s="12"/>
      <c r="FCX15" s="12"/>
      <c r="FCY15" s="12"/>
      <c r="FCZ15" s="12"/>
      <c r="FDA15" s="12"/>
      <c r="FDB15" s="12"/>
      <c r="FDC15" s="12"/>
      <c r="FDD15" s="12"/>
      <c r="FDE15" s="12"/>
      <c r="FDF15" s="12"/>
      <c r="FDG15" s="12"/>
      <c r="FDH15" s="12"/>
      <c r="FDI15" s="12"/>
      <c r="FDJ15" s="12"/>
      <c r="FDK15" s="12"/>
      <c r="FDL15" s="12"/>
      <c r="FDM15" s="12"/>
      <c r="FDN15" s="12"/>
      <c r="FDO15" s="12"/>
      <c r="FDP15" s="12"/>
      <c r="FDQ15" s="12"/>
      <c r="FDR15" s="12"/>
      <c r="FDS15" s="12"/>
      <c r="FDT15" s="12"/>
      <c r="FDU15" s="12"/>
      <c r="FDV15" s="12"/>
      <c r="FDW15" s="12"/>
      <c r="FDX15" s="12"/>
      <c r="FDY15" s="12"/>
      <c r="FDZ15" s="12"/>
      <c r="FEA15" s="12"/>
      <c r="FEB15" s="12"/>
      <c r="FEC15" s="12"/>
      <c r="FED15" s="12"/>
      <c r="FEE15" s="12"/>
      <c r="FEF15" s="12"/>
      <c r="FEG15" s="12"/>
      <c r="FEH15" s="12"/>
      <c r="FEI15" s="12"/>
      <c r="FEJ15" s="12"/>
      <c r="FEK15" s="12"/>
      <c r="FEL15" s="12"/>
      <c r="FEM15" s="12"/>
      <c r="FEN15" s="12"/>
      <c r="FEO15" s="12"/>
      <c r="FEP15" s="12"/>
      <c r="FEQ15" s="12"/>
      <c r="FER15" s="12"/>
      <c r="FES15" s="12"/>
      <c r="FET15" s="12"/>
      <c r="FEU15" s="12"/>
      <c r="FEV15" s="12"/>
      <c r="FEW15" s="12"/>
      <c r="FEX15" s="12"/>
      <c r="FEY15" s="12"/>
      <c r="FEZ15" s="12"/>
      <c r="FFA15" s="12"/>
      <c r="FFB15" s="12"/>
      <c r="FFC15" s="12"/>
      <c r="FFD15" s="12"/>
      <c r="FFE15" s="12"/>
      <c r="FFF15" s="12"/>
      <c r="FFG15" s="12"/>
      <c r="FFH15" s="12"/>
      <c r="FFI15" s="12"/>
      <c r="FFJ15" s="12"/>
      <c r="FFK15" s="12"/>
      <c r="FFL15" s="12"/>
      <c r="FFM15" s="12"/>
      <c r="FFN15" s="12"/>
      <c r="FFO15" s="12"/>
      <c r="FFP15" s="12"/>
      <c r="FFQ15" s="12"/>
      <c r="FFR15" s="12"/>
      <c r="FFS15" s="12"/>
      <c r="FFT15" s="12"/>
      <c r="FFU15" s="12"/>
      <c r="FFV15" s="12"/>
      <c r="FFW15" s="12"/>
      <c r="FFX15" s="12"/>
      <c r="FFY15" s="12"/>
      <c r="FFZ15" s="12"/>
      <c r="FGA15" s="12"/>
      <c r="FGB15" s="12"/>
      <c r="FGC15" s="12"/>
      <c r="FGD15" s="12"/>
      <c r="FGE15" s="12"/>
      <c r="FGF15" s="12"/>
      <c r="FGG15" s="12"/>
      <c r="FGH15" s="12"/>
      <c r="FGI15" s="12"/>
      <c r="FGJ15" s="12"/>
      <c r="FGK15" s="12"/>
      <c r="FGL15" s="12"/>
      <c r="FGM15" s="12"/>
      <c r="FGN15" s="12"/>
      <c r="FGO15" s="12"/>
      <c r="FGP15" s="12"/>
      <c r="FGQ15" s="12"/>
      <c r="FGR15" s="12"/>
      <c r="FGS15" s="12"/>
      <c r="FGT15" s="12"/>
      <c r="FGU15" s="12"/>
      <c r="FGV15" s="12"/>
      <c r="FGW15" s="12"/>
      <c r="FGX15" s="12"/>
      <c r="FGY15" s="12"/>
      <c r="FGZ15" s="12"/>
      <c r="FHA15" s="12"/>
      <c r="FHB15" s="12"/>
      <c r="FHC15" s="12"/>
      <c r="FHD15" s="12"/>
      <c r="FHE15" s="12"/>
      <c r="FHF15" s="12"/>
      <c r="FHG15" s="12"/>
      <c r="FHH15" s="12"/>
      <c r="FHI15" s="12"/>
      <c r="FHJ15" s="12"/>
      <c r="FHK15" s="12"/>
      <c r="FHL15" s="12"/>
      <c r="FHM15" s="12"/>
      <c r="FHN15" s="12"/>
      <c r="FHO15" s="12"/>
      <c r="FHP15" s="12"/>
      <c r="FHQ15" s="12"/>
      <c r="FHR15" s="12"/>
      <c r="FHS15" s="12"/>
      <c r="FHT15" s="12"/>
      <c r="FHU15" s="12"/>
      <c r="FHV15" s="12"/>
      <c r="FHW15" s="12"/>
      <c r="FHX15" s="12"/>
      <c r="FHY15" s="12"/>
      <c r="FHZ15" s="12"/>
      <c r="FIA15" s="12"/>
      <c r="FIB15" s="12"/>
      <c r="FIC15" s="12"/>
      <c r="FID15" s="12"/>
      <c r="FIE15" s="12"/>
      <c r="FIF15" s="12"/>
      <c r="FIG15" s="12"/>
      <c r="FIH15" s="12"/>
      <c r="FII15" s="12"/>
      <c r="FIJ15" s="12"/>
      <c r="FIK15" s="12"/>
      <c r="FIL15" s="12"/>
      <c r="FIM15" s="12"/>
      <c r="FIN15" s="12"/>
      <c r="FIO15" s="12"/>
      <c r="FIP15" s="12"/>
      <c r="FIQ15" s="12"/>
      <c r="FIR15" s="12"/>
      <c r="FIS15" s="12"/>
      <c r="FIT15" s="12"/>
      <c r="FIU15" s="12"/>
      <c r="FIV15" s="12"/>
      <c r="FIW15" s="12"/>
      <c r="FIX15" s="12"/>
      <c r="FIY15" s="12"/>
      <c r="FIZ15" s="12"/>
      <c r="FJA15" s="12"/>
      <c r="FJB15" s="12"/>
      <c r="FJC15" s="12"/>
      <c r="FJD15" s="12"/>
      <c r="FJE15" s="12"/>
      <c r="FJF15" s="12"/>
      <c r="FJG15" s="12"/>
      <c r="FJH15" s="12"/>
      <c r="FJI15" s="12"/>
      <c r="FJJ15" s="12"/>
      <c r="FJK15" s="12"/>
      <c r="FJL15" s="12"/>
      <c r="FJM15" s="12"/>
      <c r="FJN15" s="12"/>
      <c r="FJO15" s="12"/>
      <c r="FJP15" s="12"/>
      <c r="FJQ15" s="12"/>
      <c r="FJR15" s="12"/>
      <c r="FJS15" s="12"/>
      <c r="FJT15" s="12"/>
      <c r="FJU15" s="12"/>
      <c r="FJV15" s="12"/>
      <c r="FJW15" s="12"/>
      <c r="FJX15" s="12"/>
      <c r="FJY15" s="12"/>
      <c r="FJZ15" s="12"/>
      <c r="FKA15" s="12"/>
      <c r="FKB15" s="12"/>
      <c r="FKC15" s="12"/>
      <c r="FKD15" s="12"/>
      <c r="FKE15" s="12"/>
      <c r="FKF15" s="12"/>
      <c r="FKG15" s="12"/>
      <c r="FKH15" s="12"/>
      <c r="FKI15" s="12"/>
      <c r="FKJ15" s="12"/>
      <c r="FKK15" s="12"/>
      <c r="FKL15" s="12"/>
      <c r="FKM15" s="12"/>
      <c r="FKN15" s="12"/>
      <c r="FKO15" s="12"/>
      <c r="FKP15" s="12"/>
      <c r="FKQ15" s="12"/>
      <c r="FKR15" s="12"/>
      <c r="FKS15" s="12"/>
      <c r="FKT15" s="12"/>
      <c r="FKU15" s="12"/>
      <c r="FKV15" s="12"/>
      <c r="FKW15" s="12"/>
      <c r="FKX15" s="12"/>
      <c r="FKY15" s="12"/>
      <c r="FKZ15" s="12"/>
      <c r="FLA15" s="12"/>
      <c r="FLB15" s="12"/>
      <c r="FLC15" s="12"/>
      <c r="FLD15" s="12"/>
      <c r="FLE15" s="12"/>
      <c r="FLF15" s="12"/>
      <c r="FLG15" s="12"/>
      <c r="FLH15" s="12"/>
      <c r="FLI15" s="12"/>
      <c r="FLJ15" s="12"/>
      <c r="FLK15" s="12"/>
      <c r="FLL15" s="12"/>
      <c r="FLM15" s="12"/>
      <c r="FLN15" s="12"/>
      <c r="FLO15" s="12"/>
      <c r="FLP15" s="12"/>
      <c r="FLQ15" s="12"/>
      <c r="FLR15" s="12"/>
      <c r="FLS15" s="12"/>
      <c r="FLT15" s="12"/>
      <c r="FLU15" s="12"/>
      <c r="FLV15" s="12"/>
      <c r="FLW15" s="12"/>
      <c r="FLX15" s="12"/>
      <c r="FLY15" s="12"/>
      <c r="FLZ15" s="12"/>
      <c r="FMA15" s="12"/>
      <c r="FMB15" s="12"/>
      <c r="FMC15" s="12"/>
      <c r="FMD15" s="12"/>
      <c r="FME15" s="12"/>
      <c r="FMF15" s="12"/>
      <c r="FMG15" s="12"/>
      <c r="FMH15" s="12"/>
      <c r="FMI15" s="12"/>
      <c r="FMJ15" s="12"/>
      <c r="FMK15" s="12"/>
      <c r="FML15" s="12"/>
      <c r="FMM15" s="12"/>
      <c r="FMN15" s="12"/>
      <c r="FMO15" s="12"/>
      <c r="FMP15" s="12"/>
      <c r="FMQ15" s="12"/>
      <c r="FMR15" s="12"/>
      <c r="FMS15" s="12"/>
      <c r="FMT15" s="12"/>
      <c r="FMU15" s="12"/>
      <c r="FMV15" s="12"/>
      <c r="FMW15" s="12"/>
      <c r="FMX15" s="12"/>
      <c r="FMY15" s="12"/>
      <c r="FMZ15" s="12"/>
      <c r="FNA15" s="12"/>
      <c r="FNB15" s="12"/>
      <c r="FNC15" s="12"/>
      <c r="FND15" s="12"/>
      <c r="FNE15" s="12"/>
      <c r="FNF15" s="12"/>
      <c r="FNG15" s="12"/>
      <c r="FNH15" s="12"/>
      <c r="FNI15" s="12"/>
      <c r="FNJ15" s="12"/>
      <c r="FNK15" s="12"/>
      <c r="FNL15" s="12"/>
      <c r="FNM15" s="12"/>
      <c r="FNN15" s="12"/>
      <c r="FNO15" s="12"/>
      <c r="FNP15" s="12"/>
      <c r="FNQ15" s="12"/>
      <c r="FNR15" s="12"/>
      <c r="FNS15" s="12"/>
      <c r="FNT15" s="12"/>
      <c r="FNU15" s="12"/>
      <c r="FNV15" s="12"/>
      <c r="FNW15" s="12"/>
      <c r="FNX15" s="12"/>
      <c r="FNY15" s="12"/>
      <c r="FNZ15" s="12"/>
      <c r="FOA15" s="12"/>
      <c r="FOB15" s="12"/>
      <c r="FOC15" s="12"/>
      <c r="FOD15" s="12"/>
      <c r="FOE15" s="12"/>
      <c r="FOF15" s="12"/>
      <c r="FOG15" s="12"/>
      <c r="FOH15" s="12"/>
      <c r="FOI15" s="12"/>
      <c r="FOJ15" s="12"/>
      <c r="FOK15" s="12"/>
      <c r="FOL15" s="12"/>
      <c r="FOM15" s="12"/>
      <c r="FON15" s="12"/>
      <c r="FOO15" s="12"/>
      <c r="FOP15" s="12"/>
      <c r="FOQ15" s="12"/>
      <c r="FOR15" s="12"/>
      <c r="FOS15" s="12"/>
      <c r="FOT15" s="12"/>
      <c r="FOU15" s="12"/>
      <c r="FOV15" s="12"/>
      <c r="FOW15" s="12"/>
      <c r="FOX15" s="12"/>
      <c r="FOY15" s="12"/>
      <c r="FOZ15" s="12"/>
      <c r="FPA15" s="12"/>
      <c r="FPB15" s="12"/>
      <c r="FPC15" s="12"/>
      <c r="FPD15" s="12"/>
      <c r="FPE15" s="12"/>
      <c r="FPF15" s="12"/>
      <c r="FPG15" s="12"/>
      <c r="FPH15" s="12"/>
      <c r="FPI15" s="12"/>
      <c r="FPJ15" s="12"/>
      <c r="FPK15" s="12"/>
      <c r="FPL15" s="12"/>
      <c r="FPM15" s="12"/>
      <c r="FPN15" s="12"/>
      <c r="FPO15" s="12"/>
      <c r="FPP15" s="12"/>
      <c r="FPQ15" s="12"/>
      <c r="FPR15" s="12"/>
      <c r="FPS15" s="12"/>
      <c r="FPT15" s="12"/>
      <c r="FPU15" s="12"/>
      <c r="FPV15" s="12"/>
      <c r="FPW15" s="12"/>
      <c r="FPX15" s="12"/>
      <c r="FPY15" s="12"/>
      <c r="FPZ15" s="12"/>
      <c r="FQA15" s="12"/>
      <c r="FQB15" s="12"/>
      <c r="FQC15" s="12"/>
      <c r="FQD15" s="12"/>
      <c r="FQE15" s="12"/>
      <c r="FQF15" s="12"/>
      <c r="FQG15" s="12"/>
      <c r="FQH15" s="12"/>
      <c r="FQI15" s="12"/>
      <c r="FQJ15" s="12"/>
      <c r="FQK15" s="12"/>
      <c r="FQL15" s="12"/>
      <c r="FQM15" s="12"/>
      <c r="FQN15" s="12"/>
      <c r="FQO15" s="12"/>
      <c r="FQP15" s="12"/>
      <c r="FQQ15" s="12"/>
      <c r="FQR15" s="12"/>
      <c r="FQS15" s="12"/>
      <c r="FQT15" s="12"/>
      <c r="FQU15" s="12"/>
      <c r="FQV15" s="12"/>
      <c r="FQW15" s="12"/>
      <c r="FQX15" s="12"/>
      <c r="FQY15" s="12"/>
      <c r="FQZ15" s="12"/>
      <c r="FRA15" s="12"/>
      <c r="FRB15" s="12"/>
      <c r="FRC15" s="12"/>
      <c r="FRD15" s="12"/>
      <c r="FRE15" s="12"/>
      <c r="FRF15" s="12"/>
      <c r="FRG15" s="12"/>
      <c r="FRH15" s="12"/>
      <c r="FRI15" s="12"/>
      <c r="FRJ15" s="12"/>
      <c r="FRK15" s="12"/>
      <c r="FRL15" s="12"/>
      <c r="FRM15" s="12"/>
      <c r="FRN15" s="12"/>
      <c r="FRO15" s="12"/>
      <c r="FRP15" s="12"/>
      <c r="FRQ15" s="12"/>
      <c r="FRR15" s="12"/>
      <c r="FRS15" s="12"/>
      <c r="FRT15" s="12"/>
      <c r="FRU15" s="12"/>
      <c r="FRV15" s="12"/>
      <c r="FRW15" s="12"/>
      <c r="FRX15" s="12"/>
      <c r="FRY15" s="12"/>
      <c r="FRZ15" s="12"/>
      <c r="FSA15" s="12"/>
      <c r="FSB15" s="12"/>
      <c r="FSC15" s="12"/>
      <c r="FSD15" s="12"/>
      <c r="FSE15" s="12"/>
      <c r="FSF15" s="12"/>
      <c r="FSG15" s="12"/>
      <c r="FSH15" s="12"/>
      <c r="FSI15" s="12"/>
      <c r="FSJ15" s="12"/>
      <c r="FSK15" s="12"/>
      <c r="FSL15" s="12"/>
      <c r="FSM15" s="12"/>
      <c r="FSN15" s="12"/>
      <c r="FSO15" s="12"/>
      <c r="FSP15" s="12"/>
      <c r="FSQ15" s="12"/>
      <c r="FSR15" s="12"/>
      <c r="FSS15" s="12"/>
      <c r="FST15" s="12"/>
      <c r="FSU15" s="12"/>
      <c r="FSV15" s="12"/>
      <c r="FSW15" s="12"/>
      <c r="FSX15" s="12"/>
      <c r="FSY15" s="12"/>
      <c r="FSZ15" s="12"/>
      <c r="FTA15" s="12"/>
      <c r="FTB15" s="12"/>
      <c r="FTC15" s="12"/>
      <c r="FTD15" s="12"/>
      <c r="FTE15" s="12"/>
      <c r="FTF15" s="12"/>
      <c r="FTG15" s="12"/>
      <c r="FTH15" s="12"/>
      <c r="FTI15" s="12"/>
      <c r="FTJ15" s="12"/>
      <c r="FTK15" s="12"/>
      <c r="FTL15" s="12"/>
      <c r="FTM15" s="12"/>
      <c r="FTN15" s="12"/>
      <c r="FTO15" s="12"/>
      <c r="FTP15" s="12"/>
      <c r="FTQ15" s="12"/>
      <c r="FTR15" s="12"/>
      <c r="FTS15" s="12"/>
      <c r="FTT15" s="12"/>
      <c r="FTU15" s="12"/>
      <c r="FTV15" s="12"/>
      <c r="FTW15" s="12"/>
      <c r="FTX15" s="12"/>
      <c r="FTY15" s="12"/>
      <c r="FTZ15" s="12"/>
      <c r="FUA15" s="12"/>
      <c r="FUB15" s="12"/>
      <c r="FUC15" s="12"/>
      <c r="FUD15" s="12"/>
      <c r="FUE15" s="12"/>
      <c r="FUF15" s="12"/>
      <c r="FUG15" s="12"/>
      <c r="FUH15" s="12"/>
      <c r="FUI15" s="12"/>
      <c r="FUJ15" s="12"/>
      <c r="FUK15" s="12"/>
      <c r="FUL15" s="12"/>
      <c r="FUM15" s="12"/>
      <c r="FUN15" s="12"/>
      <c r="FUO15" s="12"/>
      <c r="FUP15" s="12"/>
      <c r="FUQ15" s="12"/>
      <c r="FUR15" s="12"/>
      <c r="FUS15" s="12"/>
      <c r="FUT15" s="12"/>
      <c r="FUU15" s="12"/>
      <c r="FUV15" s="12"/>
      <c r="FUW15" s="12"/>
      <c r="FUX15" s="12"/>
      <c r="FUY15" s="12"/>
      <c r="FUZ15" s="12"/>
      <c r="FVA15" s="12"/>
      <c r="FVB15" s="12"/>
      <c r="FVC15" s="12"/>
      <c r="FVD15" s="12"/>
      <c r="FVE15" s="12"/>
      <c r="FVF15" s="12"/>
      <c r="FVG15" s="12"/>
      <c r="FVH15" s="12"/>
      <c r="FVI15" s="12"/>
      <c r="FVJ15" s="12"/>
      <c r="FVK15" s="12"/>
      <c r="FVL15" s="12"/>
      <c r="FVM15" s="12"/>
      <c r="FVN15" s="12"/>
      <c r="FVO15" s="12"/>
      <c r="FVP15" s="12"/>
      <c r="FVQ15" s="12"/>
      <c r="FVR15" s="12"/>
      <c r="FVS15" s="12"/>
      <c r="FVT15" s="12"/>
      <c r="FVU15" s="12"/>
      <c r="FVV15" s="12"/>
      <c r="FVW15" s="12"/>
      <c r="FVX15" s="12"/>
      <c r="FVY15" s="12"/>
      <c r="FVZ15" s="12"/>
      <c r="FWA15" s="12"/>
      <c r="FWB15" s="12"/>
      <c r="FWC15" s="12"/>
      <c r="FWD15" s="12"/>
      <c r="FWE15" s="12"/>
      <c r="FWF15" s="12"/>
      <c r="FWG15" s="12"/>
      <c r="FWH15" s="12"/>
      <c r="FWI15" s="12"/>
      <c r="FWJ15" s="12"/>
      <c r="FWK15" s="12"/>
      <c r="FWL15" s="12"/>
      <c r="FWM15" s="12"/>
      <c r="FWN15" s="12"/>
      <c r="FWO15" s="12"/>
      <c r="FWP15" s="12"/>
      <c r="FWQ15" s="12"/>
      <c r="FWR15" s="12"/>
      <c r="FWS15" s="12"/>
      <c r="FWT15" s="12"/>
      <c r="FWU15" s="12"/>
      <c r="FWV15" s="12"/>
      <c r="FWW15" s="12"/>
      <c r="FWX15" s="12"/>
      <c r="FWY15" s="12"/>
      <c r="FWZ15" s="12"/>
      <c r="FXA15" s="12"/>
      <c r="FXB15" s="12"/>
      <c r="FXC15" s="12"/>
      <c r="FXD15" s="12"/>
      <c r="FXE15" s="12"/>
      <c r="FXF15" s="12"/>
      <c r="FXG15" s="12"/>
      <c r="FXH15" s="12"/>
      <c r="FXI15" s="12"/>
      <c r="FXJ15" s="12"/>
      <c r="FXK15" s="12"/>
      <c r="FXL15" s="12"/>
      <c r="FXM15" s="12"/>
      <c r="FXN15" s="12"/>
      <c r="FXO15" s="12"/>
      <c r="FXP15" s="12"/>
      <c r="FXQ15" s="12"/>
      <c r="FXR15" s="12"/>
      <c r="FXS15" s="12"/>
      <c r="FXT15" s="12"/>
      <c r="FXU15" s="12"/>
      <c r="FXV15" s="12"/>
      <c r="FXW15" s="12"/>
      <c r="FXX15" s="12"/>
      <c r="FXY15" s="12"/>
      <c r="FXZ15" s="12"/>
      <c r="FYA15" s="12"/>
      <c r="FYB15" s="12"/>
      <c r="FYC15" s="12"/>
      <c r="FYD15" s="12"/>
      <c r="FYE15" s="12"/>
      <c r="FYF15" s="12"/>
      <c r="FYG15" s="12"/>
      <c r="FYH15" s="12"/>
      <c r="FYI15" s="12"/>
      <c r="FYJ15" s="12"/>
      <c r="FYK15" s="12"/>
      <c r="FYL15" s="12"/>
      <c r="FYM15" s="12"/>
      <c r="FYN15" s="12"/>
      <c r="FYO15" s="12"/>
      <c r="FYP15" s="12"/>
      <c r="FYQ15" s="12"/>
      <c r="FYR15" s="12"/>
      <c r="FYS15" s="12"/>
      <c r="FYT15" s="12"/>
      <c r="FYU15" s="12"/>
      <c r="FYV15" s="12"/>
      <c r="FYW15" s="12"/>
      <c r="FYX15" s="12"/>
      <c r="FYY15" s="12"/>
      <c r="FYZ15" s="12"/>
      <c r="FZA15" s="12"/>
      <c r="FZB15" s="12"/>
      <c r="FZC15" s="12"/>
      <c r="FZD15" s="12"/>
      <c r="FZE15" s="12"/>
      <c r="FZF15" s="12"/>
      <c r="FZG15" s="12"/>
      <c r="FZH15" s="12"/>
      <c r="FZI15" s="12"/>
      <c r="FZJ15" s="12"/>
      <c r="FZK15" s="12"/>
      <c r="FZL15" s="12"/>
      <c r="FZM15" s="12"/>
      <c r="FZN15" s="12"/>
      <c r="FZO15" s="12"/>
      <c r="FZP15" s="12"/>
      <c r="FZQ15" s="12"/>
      <c r="FZR15" s="12"/>
      <c r="FZS15" s="12"/>
      <c r="FZT15" s="12"/>
      <c r="FZU15" s="12"/>
      <c r="FZV15" s="12"/>
      <c r="FZW15" s="12"/>
      <c r="FZX15" s="12"/>
      <c r="FZY15" s="12"/>
      <c r="FZZ15" s="12"/>
      <c r="GAA15" s="12"/>
      <c r="GAB15" s="12"/>
      <c r="GAC15" s="12"/>
      <c r="GAD15" s="12"/>
      <c r="GAE15" s="12"/>
      <c r="GAF15" s="12"/>
      <c r="GAG15" s="12"/>
      <c r="GAH15" s="12"/>
      <c r="GAI15" s="12"/>
      <c r="GAJ15" s="12"/>
      <c r="GAK15" s="12"/>
      <c r="GAL15" s="12"/>
      <c r="GAM15" s="12"/>
      <c r="GAN15" s="12"/>
      <c r="GAO15" s="12"/>
      <c r="GAP15" s="12"/>
      <c r="GAQ15" s="12"/>
      <c r="GAR15" s="12"/>
      <c r="GAS15" s="12"/>
      <c r="GAT15" s="12"/>
      <c r="GAU15" s="12"/>
      <c r="GAV15" s="12"/>
      <c r="GAW15" s="12"/>
      <c r="GAX15" s="12"/>
      <c r="GAY15" s="12"/>
      <c r="GAZ15" s="12"/>
      <c r="GBA15" s="12"/>
      <c r="GBB15" s="12"/>
      <c r="GBC15" s="12"/>
      <c r="GBD15" s="12"/>
      <c r="GBE15" s="12"/>
      <c r="GBF15" s="12"/>
      <c r="GBG15" s="12"/>
      <c r="GBH15" s="12"/>
      <c r="GBI15" s="12"/>
      <c r="GBJ15" s="12"/>
      <c r="GBK15" s="12"/>
      <c r="GBL15" s="12"/>
      <c r="GBM15" s="12"/>
      <c r="GBN15" s="12"/>
      <c r="GBO15" s="12"/>
      <c r="GBP15" s="12"/>
      <c r="GBQ15" s="12"/>
      <c r="GBR15" s="12"/>
      <c r="GBS15" s="12"/>
      <c r="GBT15" s="12"/>
      <c r="GBU15" s="12"/>
      <c r="GBV15" s="12"/>
      <c r="GBW15" s="12"/>
      <c r="GBX15" s="12"/>
      <c r="GBY15" s="12"/>
      <c r="GBZ15" s="12"/>
      <c r="GCA15" s="12"/>
      <c r="GCB15" s="12"/>
      <c r="GCC15" s="12"/>
      <c r="GCD15" s="12"/>
      <c r="GCE15" s="12"/>
      <c r="GCF15" s="12"/>
      <c r="GCG15" s="12"/>
      <c r="GCH15" s="12"/>
      <c r="GCI15" s="12"/>
      <c r="GCJ15" s="12"/>
      <c r="GCK15" s="12"/>
      <c r="GCL15" s="12"/>
      <c r="GCM15" s="12"/>
      <c r="GCN15" s="12"/>
      <c r="GCO15" s="12"/>
      <c r="GCP15" s="12"/>
      <c r="GCQ15" s="12"/>
      <c r="GCR15" s="12"/>
      <c r="GCS15" s="12"/>
      <c r="GCT15" s="12"/>
      <c r="GCU15" s="12"/>
      <c r="GCV15" s="12"/>
      <c r="GCW15" s="12"/>
      <c r="GCX15" s="12"/>
      <c r="GCY15" s="12"/>
      <c r="GCZ15" s="12"/>
      <c r="GDA15" s="12"/>
      <c r="GDB15" s="12"/>
      <c r="GDC15" s="12"/>
      <c r="GDD15" s="12"/>
      <c r="GDE15" s="12"/>
      <c r="GDF15" s="12"/>
      <c r="GDG15" s="12"/>
      <c r="GDH15" s="12"/>
      <c r="GDI15" s="12"/>
      <c r="GDJ15" s="12"/>
      <c r="GDK15" s="12"/>
      <c r="GDL15" s="12"/>
      <c r="GDM15" s="12"/>
      <c r="GDN15" s="12"/>
      <c r="GDO15" s="12"/>
      <c r="GDP15" s="12"/>
      <c r="GDQ15" s="12"/>
      <c r="GDR15" s="12"/>
      <c r="GDS15" s="12"/>
      <c r="GDT15" s="12"/>
      <c r="GDU15" s="12"/>
      <c r="GDV15" s="12"/>
      <c r="GDW15" s="12"/>
      <c r="GDX15" s="12"/>
      <c r="GDY15" s="12"/>
      <c r="GDZ15" s="12"/>
      <c r="GEA15" s="12"/>
      <c r="GEB15" s="12"/>
      <c r="GEC15" s="12"/>
      <c r="GED15" s="12"/>
      <c r="GEE15" s="12"/>
      <c r="GEF15" s="12"/>
      <c r="GEG15" s="12"/>
      <c r="GEH15" s="12"/>
      <c r="GEI15" s="12"/>
      <c r="GEJ15" s="12"/>
      <c r="GEK15" s="12"/>
      <c r="GEL15" s="12"/>
      <c r="GEM15" s="12"/>
      <c r="GEN15" s="12"/>
      <c r="GEO15" s="12"/>
      <c r="GEP15" s="12"/>
      <c r="GEQ15" s="12"/>
      <c r="GER15" s="12"/>
      <c r="GES15" s="12"/>
      <c r="GET15" s="12"/>
      <c r="GEU15" s="12"/>
      <c r="GEV15" s="12"/>
      <c r="GEW15" s="12"/>
      <c r="GEX15" s="12"/>
      <c r="GEY15" s="12"/>
      <c r="GEZ15" s="12"/>
      <c r="GFA15" s="12"/>
      <c r="GFB15" s="12"/>
      <c r="GFC15" s="12"/>
      <c r="GFD15" s="12"/>
      <c r="GFE15" s="12"/>
      <c r="GFF15" s="12"/>
      <c r="GFG15" s="12"/>
      <c r="GFH15" s="12"/>
      <c r="GFI15" s="12"/>
      <c r="GFJ15" s="12"/>
      <c r="GFK15" s="12"/>
      <c r="GFL15" s="12"/>
      <c r="GFM15" s="12"/>
      <c r="GFN15" s="12"/>
      <c r="GFO15" s="12"/>
      <c r="GFP15" s="12"/>
      <c r="GFQ15" s="12"/>
      <c r="GFR15" s="12"/>
      <c r="GFS15" s="12"/>
      <c r="GFT15" s="12"/>
      <c r="GFU15" s="12"/>
      <c r="GFV15" s="12"/>
      <c r="GFW15" s="12"/>
      <c r="GFX15" s="12"/>
      <c r="GFY15" s="12"/>
      <c r="GFZ15" s="12"/>
      <c r="GGA15" s="12"/>
      <c r="GGB15" s="12"/>
      <c r="GGC15" s="12"/>
      <c r="GGD15" s="12"/>
      <c r="GGE15" s="12"/>
      <c r="GGF15" s="12"/>
      <c r="GGG15" s="12"/>
      <c r="GGH15" s="12"/>
      <c r="GGI15" s="12"/>
      <c r="GGJ15" s="12"/>
      <c r="GGK15" s="12"/>
      <c r="GGL15" s="12"/>
      <c r="GGM15" s="12"/>
      <c r="GGN15" s="12"/>
      <c r="GGO15" s="12"/>
      <c r="GGP15" s="12"/>
      <c r="GGQ15" s="12"/>
      <c r="GGR15" s="12"/>
      <c r="GGS15" s="12"/>
      <c r="GGT15" s="12"/>
      <c r="GGU15" s="12"/>
      <c r="GGV15" s="12"/>
      <c r="GGW15" s="12"/>
      <c r="GGX15" s="12"/>
      <c r="GGY15" s="12"/>
      <c r="GGZ15" s="12"/>
      <c r="GHA15" s="12"/>
      <c r="GHB15" s="12"/>
      <c r="GHC15" s="12"/>
      <c r="GHD15" s="12"/>
      <c r="GHE15" s="12"/>
      <c r="GHF15" s="12"/>
      <c r="GHG15" s="12"/>
      <c r="GHH15" s="12"/>
      <c r="GHI15" s="12"/>
      <c r="GHJ15" s="12"/>
      <c r="GHK15" s="12"/>
      <c r="GHL15" s="12"/>
      <c r="GHM15" s="12"/>
      <c r="GHN15" s="12"/>
      <c r="GHO15" s="12"/>
      <c r="GHP15" s="12"/>
      <c r="GHQ15" s="12"/>
      <c r="GHR15" s="12"/>
      <c r="GHS15" s="12"/>
      <c r="GHT15" s="12"/>
      <c r="GHU15" s="12"/>
      <c r="GHV15" s="12"/>
      <c r="GHW15" s="12"/>
      <c r="GHX15" s="12"/>
      <c r="GHY15" s="12"/>
      <c r="GHZ15" s="12"/>
      <c r="GIA15" s="12"/>
      <c r="GIB15" s="12"/>
      <c r="GIC15" s="12"/>
      <c r="GID15" s="12"/>
      <c r="GIE15" s="12"/>
      <c r="GIF15" s="12"/>
      <c r="GIG15" s="12"/>
      <c r="GIH15" s="12"/>
      <c r="GII15" s="12"/>
      <c r="GIJ15" s="12"/>
      <c r="GIK15" s="12"/>
      <c r="GIL15" s="12"/>
      <c r="GIM15" s="12"/>
      <c r="GIN15" s="12"/>
      <c r="GIO15" s="12"/>
      <c r="GIP15" s="12"/>
      <c r="GIQ15" s="12"/>
      <c r="GIR15" s="12"/>
      <c r="GIS15" s="12"/>
      <c r="GIT15" s="12"/>
      <c r="GIU15" s="12"/>
      <c r="GIV15" s="12"/>
      <c r="GIW15" s="12"/>
      <c r="GIX15" s="12"/>
      <c r="GIY15" s="12"/>
      <c r="GIZ15" s="12"/>
      <c r="GJA15" s="12"/>
      <c r="GJB15" s="12"/>
      <c r="GJC15" s="12"/>
      <c r="GJD15" s="12"/>
      <c r="GJE15" s="12"/>
      <c r="GJF15" s="12"/>
      <c r="GJG15" s="12"/>
      <c r="GJH15" s="12"/>
      <c r="GJI15" s="12"/>
      <c r="GJJ15" s="12"/>
      <c r="GJK15" s="12"/>
      <c r="GJL15" s="12"/>
      <c r="GJM15" s="12"/>
      <c r="GJN15" s="12"/>
      <c r="GJO15" s="12"/>
      <c r="GJP15" s="12"/>
      <c r="GJQ15" s="12"/>
      <c r="GJR15" s="12"/>
      <c r="GJS15" s="12"/>
      <c r="GJT15" s="12"/>
      <c r="GJU15" s="12"/>
      <c r="GJV15" s="12"/>
      <c r="GJW15" s="12"/>
      <c r="GJX15" s="12"/>
      <c r="GJY15" s="12"/>
      <c r="GJZ15" s="12"/>
      <c r="GKA15" s="12"/>
      <c r="GKB15" s="12"/>
      <c r="GKC15" s="12"/>
      <c r="GKD15" s="12"/>
      <c r="GKE15" s="12"/>
      <c r="GKF15" s="12"/>
      <c r="GKG15" s="12"/>
      <c r="GKH15" s="12"/>
      <c r="GKI15" s="12"/>
      <c r="GKJ15" s="12"/>
      <c r="GKK15" s="12"/>
      <c r="GKL15" s="12"/>
      <c r="GKM15" s="12"/>
      <c r="GKN15" s="12"/>
      <c r="GKO15" s="12"/>
      <c r="GKP15" s="12"/>
      <c r="GKQ15" s="12"/>
      <c r="GKR15" s="12"/>
      <c r="GKS15" s="12"/>
      <c r="GKT15" s="12"/>
      <c r="GKU15" s="12"/>
      <c r="GKV15" s="12"/>
      <c r="GKW15" s="12"/>
      <c r="GKX15" s="12"/>
      <c r="GKY15" s="12"/>
      <c r="GKZ15" s="12"/>
      <c r="GLA15" s="12"/>
      <c r="GLB15" s="12"/>
      <c r="GLC15" s="12"/>
      <c r="GLD15" s="12"/>
      <c r="GLE15" s="12"/>
      <c r="GLF15" s="12"/>
      <c r="GLG15" s="12"/>
      <c r="GLH15" s="12"/>
      <c r="GLI15" s="12"/>
      <c r="GLJ15" s="12"/>
      <c r="GLK15" s="12"/>
      <c r="GLL15" s="12"/>
      <c r="GLM15" s="12"/>
      <c r="GLN15" s="12"/>
      <c r="GLO15" s="12"/>
      <c r="GLP15" s="12"/>
      <c r="GLQ15" s="12"/>
      <c r="GLR15" s="12"/>
      <c r="GLS15" s="12"/>
      <c r="GLT15" s="12"/>
      <c r="GLU15" s="12"/>
      <c r="GLV15" s="12"/>
      <c r="GLW15" s="12"/>
      <c r="GLX15" s="12"/>
      <c r="GLY15" s="12"/>
      <c r="GLZ15" s="12"/>
      <c r="GMA15" s="12"/>
      <c r="GMB15" s="12"/>
      <c r="GMC15" s="12"/>
      <c r="GMD15" s="12"/>
      <c r="GME15" s="12"/>
      <c r="GMF15" s="12"/>
      <c r="GMG15" s="12"/>
      <c r="GMH15" s="12"/>
      <c r="GMI15" s="12"/>
      <c r="GMJ15" s="12"/>
      <c r="GMK15" s="12"/>
      <c r="GML15" s="12"/>
      <c r="GMM15" s="12"/>
      <c r="GMN15" s="12"/>
      <c r="GMO15" s="12"/>
      <c r="GMP15" s="12"/>
      <c r="GMQ15" s="12"/>
      <c r="GMR15" s="12"/>
      <c r="GMS15" s="12"/>
      <c r="GMT15" s="12"/>
      <c r="GMU15" s="12"/>
      <c r="GMV15" s="12"/>
      <c r="GMW15" s="12"/>
      <c r="GMX15" s="12"/>
      <c r="GMY15" s="12"/>
      <c r="GMZ15" s="12"/>
      <c r="GNA15" s="12"/>
      <c r="GNB15" s="12"/>
      <c r="GNC15" s="12"/>
      <c r="GND15" s="12"/>
      <c r="GNE15" s="12"/>
      <c r="GNF15" s="12"/>
      <c r="GNG15" s="12"/>
      <c r="GNH15" s="12"/>
      <c r="GNI15" s="12"/>
      <c r="GNJ15" s="12"/>
      <c r="GNK15" s="12"/>
      <c r="GNL15" s="12"/>
      <c r="GNM15" s="12"/>
      <c r="GNN15" s="12"/>
      <c r="GNO15" s="12"/>
      <c r="GNP15" s="12"/>
      <c r="GNQ15" s="12"/>
      <c r="GNR15" s="12"/>
      <c r="GNS15" s="12"/>
      <c r="GNT15" s="12"/>
      <c r="GNU15" s="12"/>
      <c r="GNV15" s="12"/>
      <c r="GNW15" s="12"/>
      <c r="GNX15" s="12"/>
      <c r="GNY15" s="12"/>
      <c r="GNZ15" s="12"/>
      <c r="GOA15" s="12"/>
      <c r="GOB15" s="12"/>
      <c r="GOC15" s="12"/>
      <c r="GOD15" s="12"/>
      <c r="GOE15" s="12"/>
      <c r="GOF15" s="12"/>
      <c r="GOG15" s="12"/>
      <c r="GOH15" s="12"/>
      <c r="GOI15" s="12"/>
      <c r="GOJ15" s="12"/>
      <c r="GOK15" s="12"/>
      <c r="GOL15" s="12"/>
      <c r="GOM15" s="12"/>
      <c r="GON15" s="12"/>
      <c r="GOO15" s="12"/>
      <c r="GOP15" s="12"/>
      <c r="GOQ15" s="12"/>
      <c r="GOR15" s="12"/>
      <c r="GOS15" s="12"/>
      <c r="GOT15" s="12"/>
      <c r="GOU15" s="12"/>
      <c r="GOV15" s="12"/>
      <c r="GOW15" s="12"/>
      <c r="GOX15" s="12"/>
      <c r="GOY15" s="12"/>
      <c r="GOZ15" s="12"/>
      <c r="GPA15" s="12"/>
      <c r="GPB15" s="12"/>
      <c r="GPC15" s="12"/>
      <c r="GPD15" s="12"/>
      <c r="GPE15" s="12"/>
      <c r="GPF15" s="12"/>
      <c r="GPG15" s="12"/>
      <c r="GPH15" s="12"/>
      <c r="GPI15" s="12"/>
      <c r="GPJ15" s="12"/>
      <c r="GPK15" s="12"/>
      <c r="GPL15" s="12"/>
      <c r="GPM15" s="12"/>
      <c r="GPN15" s="12"/>
      <c r="GPO15" s="12"/>
      <c r="GPP15" s="12"/>
      <c r="GPQ15" s="12"/>
      <c r="GPR15" s="12"/>
      <c r="GPS15" s="12"/>
      <c r="GPT15" s="12"/>
      <c r="GPU15" s="12"/>
      <c r="GPV15" s="12"/>
      <c r="GPW15" s="12"/>
      <c r="GPX15" s="12"/>
      <c r="GPY15" s="12"/>
      <c r="GPZ15" s="12"/>
      <c r="GQA15" s="12"/>
      <c r="GQB15" s="12"/>
      <c r="GQC15" s="12"/>
      <c r="GQD15" s="12"/>
      <c r="GQE15" s="12"/>
      <c r="GQF15" s="12"/>
      <c r="GQG15" s="12"/>
      <c r="GQH15" s="12"/>
      <c r="GQI15" s="12"/>
      <c r="GQJ15" s="12"/>
      <c r="GQK15" s="12"/>
      <c r="GQL15" s="12"/>
      <c r="GQM15" s="12"/>
      <c r="GQN15" s="12"/>
      <c r="GQO15" s="12"/>
      <c r="GQP15" s="12"/>
      <c r="GQQ15" s="12"/>
      <c r="GQR15" s="12"/>
      <c r="GQS15" s="12"/>
      <c r="GQT15" s="12"/>
      <c r="GQU15" s="12"/>
      <c r="GQV15" s="12"/>
      <c r="GQW15" s="12"/>
      <c r="GQX15" s="12"/>
      <c r="GQY15" s="12"/>
      <c r="GQZ15" s="12"/>
      <c r="GRA15" s="12"/>
      <c r="GRB15" s="12"/>
      <c r="GRC15" s="12"/>
      <c r="GRD15" s="12"/>
      <c r="GRE15" s="12"/>
      <c r="GRF15" s="12"/>
      <c r="GRG15" s="12"/>
      <c r="GRH15" s="12"/>
      <c r="GRI15" s="12"/>
      <c r="GRJ15" s="12"/>
      <c r="GRK15" s="12"/>
      <c r="GRL15" s="12"/>
      <c r="GRM15" s="12"/>
      <c r="GRN15" s="12"/>
      <c r="GRO15" s="12"/>
      <c r="GRP15" s="12"/>
      <c r="GRQ15" s="12"/>
      <c r="GRR15" s="12"/>
      <c r="GRS15" s="12"/>
      <c r="GRT15" s="12"/>
      <c r="GRU15" s="12"/>
      <c r="GRV15" s="12"/>
      <c r="GRW15" s="12"/>
      <c r="GRX15" s="12"/>
      <c r="GRY15" s="12"/>
      <c r="GRZ15" s="12"/>
      <c r="GSA15" s="12"/>
      <c r="GSB15" s="12"/>
      <c r="GSC15" s="12"/>
      <c r="GSD15" s="12"/>
      <c r="GSE15" s="12"/>
      <c r="GSF15" s="12"/>
      <c r="GSG15" s="12"/>
      <c r="GSH15" s="12"/>
      <c r="GSI15" s="12"/>
      <c r="GSJ15" s="12"/>
      <c r="GSK15" s="12"/>
      <c r="GSL15" s="12"/>
      <c r="GSM15" s="12"/>
      <c r="GSN15" s="12"/>
      <c r="GSO15" s="12"/>
      <c r="GSP15" s="12"/>
      <c r="GSQ15" s="12"/>
      <c r="GSR15" s="12"/>
      <c r="GSS15" s="12"/>
      <c r="GST15" s="12"/>
      <c r="GSU15" s="12"/>
      <c r="GSV15" s="12"/>
      <c r="GSW15" s="12"/>
      <c r="GSX15" s="12"/>
      <c r="GSY15" s="12"/>
      <c r="GSZ15" s="12"/>
      <c r="GTA15" s="12"/>
      <c r="GTB15" s="12"/>
      <c r="GTC15" s="12"/>
      <c r="GTD15" s="12"/>
      <c r="GTE15" s="12"/>
      <c r="GTF15" s="12"/>
      <c r="GTG15" s="12"/>
      <c r="GTH15" s="12"/>
      <c r="GTI15" s="12"/>
      <c r="GTJ15" s="12"/>
      <c r="GTK15" s="12"/>
      <c r="GTL15" s="12"/>
      <c r="GTM15" s="12"/>
      <c r="GTN15" s="12"/>
      <c r="GTO15" s="12"/>
      <c r="GTP15" s="12"/>
      <c r="GTQ15" s="12"/>
      <c r="GTR15" s="12"/>
      <c r="GTS15" s="12"/>
      <c r="GTT15" s="12"/>
      <c r="GTU15" s="12"/>
      <c r="GTV15" s="12"/>
      <c r="GTW15" s="12"/>
      <c r="GTX15" s="12"/>
      <c r="GTY15" s="12"/>
      <c r="GTZ15" s="12"/>
      <c r="GUA15" s="12"/>
      <c r="GUB15" s="12"/>
      <c r="GUC15" s="12"/>
      <c r="GUD15" s="12"/>
      <c r="GUE15" s="12"/>
      <c r="GUF15" s="12"/>
      <c r="GUG15" s="12"/>
      <c r="GUH15" s="12"/>
      <c r="GUI15" s="12"/>
      <c r="GUJ15" s="12"/>
      <c r="GUK15" s="12"/>
      <c r="GUL15" s="12"/>
      <c r="GUM15" s="12"/>
      <c r="GUN15" s="12"/>
      <c r="GUO15" s="12"/>
      <c r="GUP15" s="12"/>
      <c r="GUQ15" s="12"/>
      <c r="GUR15" s="12"/>
      <c r="GUS15" s="12"/>
      <c r="GUT15" s="12"/>
      <c r="GUU15" s="12"/>
      <c r="GUV15" s="12"/>
      <c r="GUW15" s="12"/>
      <c r="GUX15" s="12"/>
      <c r="GUY15" s="12"/>
      <c r="GUZ15" s="12"/>
      <c r="GVA15" s="12"/>
      <c r="GVB15" s="12"/>
      <c r="GVC15" s="12"/>
      <c r="GVD15" s="12"/>
      <c r="GVE15" s="12"/>
      <c r="GVF15" s="12"/>
      <c r="GVG15" s="12"/>
      <c r="GVH15" s="12"/>
      <c r="GVI15" s="12"/>
      <c r="GVJ15" s="12"/>
      <c r="GVK15" s="12"/>
      <c r="GVL15" s="12"/>
      <c r="GVM15" s="12"/>
      <c r="GVN15" s="12"/>
      <c r="GVO15" s="12"/>
      <c r="GVP15" s="12"/>
      <c r="GVQ15" s="12"/>
      <c r="GVR15" s="12"/>
      <c r="GVS15" s="12"/>
      <c r="GVT15" s="12"/>
      <c r="GVU15" s="12"/>
      <c r="GVV15" s="12"/>
      <c r="GVW15" s="12"/>
      <c r="GVX15" s="12"/>
      <c r="GVY15" s="12"/>
      <c r="GVZ15" s="12"/>
      <c r="GWA15" s="12"/>
      <c r="GWB15" s="12"/>
      <c r="GWC15" s="12"/>
      <c r="GWD15" s="12"/>
      <c r="GWE15" s="12"/>
      <c r="GWF15" s="12"/>
      <c r="GWG15" s="12"/>
      <c r="GWH15" s="12"/>
      <c r="GWI15" s="12"/>
      <c r="GWJ15" s="12"/>
      <c r="GWK15" s="12"/>
      <c r="GWL15" s="12"/>
      <c r="GWM15" s="12"/>
      <c r="GWN15" s="12"/>
      <c r="GWO15" s="12"/>
      <c r="GWP15" s="12"/>
      <c r="GWQ15" s="12"/>
      <c r="GWR15" s="12"/>
      <c r="GWS15" s="12"/>
      <c r="GWT15" s="12"/>
      <c r="GWU15" s="12"/>
      <c r="GWV15" s="12"/>
      <c r="GWW15" s="12"/>
      <c r="GWX15" s="12"/>
      <c r="GWY15" s="12"/>
      <c r="GWZ15" s="12"/>
      <c r="GXA15" s="12"/>
      <c r="GXB15" s="12"/>
      <c r="GXC15" s="12"/>
      <c r="GXD15" s="12"/>
      <c r="GXE15" s="12"/>
      <c r="GXF15" s="12"/>
      <c r="GXG15" s="12"/>
      <c r="GXH15" s="12"/>
      <c r="GXI15" s="12"/>
      <c r="GXJ15" s="12"/>
      <c r="GXK15" s="12"/>
      <c r="GXL15" s="12"/>
      <c r="GXM15" s="12"/>
      <c r="GXN15" s="12"/>
      <c r="GXO15" s="12"/>
      <c r="GXP15" s="12"/>
      <c r="GXQ15" s="12"/>
      <c r="GXR15" s="12"/>
      <c r="GXS15" s="12"/>
      <c r="GXT15" s="12"/>
      <c r="GXU15" s="12"/>
      <c r="GXV15" s="12"/>
      <c r="GXW15" s="12"/>
      <c r="GXX15" s="12"/>
      <c r="GXY15" s="12"/>
      <c r="GXZ15" s="12"/>
      <c r="GYA15" s="12"/>
      <c r="GYB15" s="12"/>
      <c r="GYC15" s="12"/>
      <c r="GYD15" s="12"/>
      <c r="GYE15" s="12"/>
      <c r="GYF15" s="12"/>
      <c r="GYG15" s="12"/>
      <c r="GYH15" s="12"/>
      <c r="GYI15" s="12"/>
      <c r="GYJ15" s="12"/>
      <c r="GYK15" s="12"/>
      <c r="GYL15" s="12"/>
      <c r="GYM15" s="12"/>
      <c r="GYN15" s="12"/>
      <c r="GYO15" s="12"/>
      <c r="GYP15" s="12"/>
      <c r="GYQ15" s="12"/>
      <c r="GYR15" s="12"/>
      <c r="GYS15" s="12"/>
      <c r="GYT15" s="12"/>
      <c r="GYU15" s="12"/>
      <c r="GYV15" s="12"/>
      <c r="GYW15" s="12"/>
      <c r="GYX15" s="12"/>
      <c r="GYY15" s="12"/>
      <c r="GYZ15" s="12"/>
      <c r="GZA15" s="12"/>
      <c r="GZB15" s="12"/>
      <c r="GZC15" s="12"/>
      <c r="GZD15" s="12"/>
      <c r="GZE15" s="12"/>
      <c r="GZF15" s="12"/>
      <c r="GZG15" s="12"/>
      <c r="GZH15" s="12"/>
      <c r="GZI15" s="12"/>
      <c r="GZJ15" s="12"/>
      <c r="GZK15" s="12"/>
      <c r="GZL15" s="12"/>
      <c r="GZM15" s="12"/>
      <c r="GZN15" s="12"/>
      <c r="GZO15" s="12"/>
      <c r="GZP15" s="12"/>
      <c r="GZQ15" s="12"/>
      <c r="GZR15" s="12"/>
      <c r="GZS15" s="12"/>
      <c r="GZT15" s="12"/>
      <c r="GZU15" s="12"/>
      <c r="GZV15" s="12"/>
      <c r="GZW15" s="12"/>
      <c r="GZX15" s="12"/>
      <c r="GZY15" s="12"/>
      <c r="GZZ15" s="12"/>
      <c r="HAA15" s="12"/>
      <c r="HAB15" s="12"/>
      <c r="HAC15" s="12"/>
      <c r="HAD15" s="12"/>
      <c r="HAE15" s="12"/>
      <c r="HAF15" s="12"/>
      <c r="HAG15" s="12"/>
      <c r="HAH15" s="12"/>
      <c r="HAI15" s="12"/>
      <c r="HAJ15" s="12"/>
      <c r="HAK15" s="12"/>
      <c r="HAL15" s="12"/>
      <c r="HAM15" s="12"/>
      <c r="HAN15" s="12"/>
      <c r="HAO15" s="12"/>
      <c r="HAP15" s="12"/>
      <c r="HAQ15" s="12"/>
      <c r="HAR15" s="12"/>
      <c r="HAS15" s="12"/>
      <c r="HAT15" s="12"/>
      <c r="HAU15" s="12"/>
      <c r="HAV15" s="12"/>
      <c r="HAW15" s="12"/>
      <c r="HAX15" s="12"/>
      <c r="HAY15" s="12"/>
      <c r="HAZ15" s="12"/>
      <c r="HBA15" s="12"/>
      <c r="HBB15" s="12"/>
      <c r="HBC15" s="12"/>
      <c r="HBD15" s="12"/>
      <c r="HBE15" s="12"/>
      <c r="HBF15" s="12"/>
      <c r="HBG15" s="12"/>
      <c r="HBH15" s="12"/>
      <c r="HBI15" s="12"/>
      <c r="HBJ15" s="12"/>
      <c r="HBK15" s="12"/>
      <c r="HBL15" s="12"/>
      <c r="HBM15" s="12"/>
      <c r="HBN15" s="12"/>
      <c r="HBO15" s="12"/>
      <c r="HBP15" s="12"/>
      <c r="HBQ15" s="12"/>
      <c r="HBR15" s="12"/>
      <c r="HBS15" s="12"/>
      <c r="HBT15" s="12"/>
      <c r="HBU15" s="12"/>
      <c r="HBV15" s="12"/>
      <c r="HBW15" s="12"/>
      <c r="HBX15" s="12"/>
      <c r="HBY15" s="12"/>
      <c r="HBZ15" s="12"/>
      <c r="HCA15" s="12"/>
      <c r="HCB15" s="12"/>
      <c r="HCC15" s="12"/>
      <c r="HCD15" s="12"/>
      <c r="HCE15" s="12"/>
      <c r="HCF15" s="12"/>
      <c r="HCG15" s="12"/>
      <c r="HCH15" s="12"/>
      <c r="HCI15" s="12"/>
      <c r="HCJ15" s="12"/>
      <c r="HCK15" s="12"/>
      <c r="HCL15" s="12"/>
      <c r="HCM15" s="12"/>
      <c r="HCN15" s="12"/>
      <c r="HCO15" s="12"/>
      <c r="HCP15" s="12"/>
      <c r="HCQ15" s="12"/>
      <c r="HCR15" s="12"/>
      <c r="HCS15" s="12"/>
      <c r="HCT15" s="12"/>
      <c r="HCU15" s="12"/>
      <c r="HCV15" s="12"/>
      <c r="HCW15" s="12"/>
      <c r="HCX15" s="12"/>
      <c r="HCY15" s="12"/>
      <c r="HCZ15" s="12"/>
      <c r="HDA15" s="12"/>
      <c r="HDB15" s="12"/>
      <c r="HDC15" s="12"/>
      <c r="HDD15" s="12"/>
      <c r="HDE15" s="12"/>
      <c r="HDF15" s="12"/>
      <c r="HDG15" s="12"/>
      <c r="HDH15" s="12"/>
      <c r="HDI15" s="12"/>
      <c r="HDJ15" s="12"/>
      <c r="HDK15" s="12"/>
      <c r="HDL15" s="12"/>
      <c r="HDM15" s="12"/>
      <c r="HDN15" s="12"/>
      <c r="HDO15" s="12"/>
      <c r="HDP15" s="12"/>
      <c r="HDQ15" s="12"/>
      <c r="HDR15" s="12"/>
      <c r="HDS15" s="12"/>
      <c r="HDT15" s="12"/>
      <c r="HDU15" s="12"/>
      <c r="HDV15" s="12"/>
      <c r="HDW15" s="12"/>
      <c r="HDX15" s="12"/>
      <c r="HDY15" s="12"/>
      <c r="HDZ15" s="12"/>
      <c r="HEA15" s="12"/>
      <c r="HEB15" s="12"/>
      <c r="HEC15" s="12"/>
      <c r="HED15" s="12"/>
      <c r="HEE15" s="12"/>
      <c r="HEF15" s="12"/>
      <c r="HEG15" s="12"/>
      <c r="HEH15" s="12"/>
      <c r="HEI15" s="12"/>
      <c r="HEJ15" s="12"/>
      <c r="HEK15" s="12"/>
      <c r="HEL15" s="12"/>
      <c r="HEM15" s="12"/>
      <c r="HEN15" s="12"/>
      <c r="HEO15" s="12"/>
      <c r="HEP15" s="12"/>
      <c r="HEQ15" s="12"/>
      <c r="HER15" s="12"/>
      <c r="HES15" s="12"/>
      <c r="HET15" s="12"/>
      <c r="HEU15" s="12"/>
      <c r="HEV15" s="12"/>
      <c r="HEW15" s="12"/>
      <c r="HEX15" s="12"/>
      <c r="HEY15" s="12"/>
      <c r="HEZ15" s="12"/>
      <c r="HFA15" s="12"/>
      <c r="HFB15" s="12"/>
      <c r="HFC15" s="12"/>
      <c r="HFD15" s="12"/>
      <c r="HFE15" s="12"/>
      <c r="HFF15" s="12"/>
      <c r="HFG15" s="12"/>
      <c r="HFH15" s="12"/>
      <c r="HFI15" s="12"/>
      <c r="HFJ15" s="12"/>
      <c r="HFK15" s="12"/>
      <c r="HFL15" s="12"/>
      <c r="HFM15" s="12"/>
      <c r="HFN15" s="12"/>
      <c r="HFO15" s="12"/>
      <c r="HFP15" s="12"/>
      <c r="HFQ15" s="12"/>
      <c r="HFR15" s="12"/>
      <c r="HFS15" s="12"/>
      <c r="HFT15" s="12"/>
      <c r="HFU15" s="12"/>
      <c r="HFV15" s="12"/>
      <c r="HFW15" s="12"/>
      <c r="HFX15" s="12"/>
      <c r="HFY15" s="12"/>
      <c r="HFZ15" s="12"/>
      <c r="HGA15" s="12"/>
      <c r="HGB15" s="12"/>
      <c r="HGC15" s="12"/>
      <c r="HGD15" s="12"/>
      <c r="HGE15" s="12"/>
      <c r="HGF15" s="12"/>
      <c r="HGG15" s="12"/>
      <c r="HGH15" s="12"/>
      <c r="HGI15" s="12"/>
      <c r="HGJ15" s="12"/>
      <c r="HGK15" s="12"/>
      <c r="HGL15" s="12"/>
      <c r="HGM15" s="12"/>
      <c r="HGN15" s="12"/>
      <c r="HGO15" s="12"/>
      <c r="HGP15" s="12"/>
      <c r="HGQ15" s="12"/>
      <c r="HGR15" s="12"/>
      <c r="HGS15" s="12"/>
      <c r="HGT15" s="12"/>
      <c r="HGU15" s="12"/>
      <c r="HGV15" s="12"/>
      <c r="HGW15" s="12"/>
      <c r="HGX15" s="12"/>
      <c r="HGY15" s="12"/>
      <c r="HGZ15" s="12"/>
      <c r="HHA15" s="12"/>
      <c r="HHB15" s="12"/>
      <c r="HHC15" s="12"/>
      <c r="HHD15" s="12"/>
      <c r="HHE15" s="12"/>
      <c r="HHF15" s="12"/>
      <c r="HHG15" s="12"/>
      <c r="HHH15" s="12"/>
      <c r="HHI15" s="12"/>
      <c r="HHJ15" s="12"/>
      <c r="HHK15" s="12"/>
      <c r="HHL15" s="12"/>
      <c r="HHM15" s="12"/>
      <c r="HHN15" s="12"/>
      <c r="HHO15" s="12"/>
      <c r="HHP15" s="12"/>
      <c r="HHQ15" s="12"/>
      <c r="HHR15" s="12"/>
      <c r="HHS15" s="12"/>
      <c r="HHT15" s="12"/>
      <c r="HHU15" s="12"/>
      <c r="HHV15" s="12"/>
      <c r="HHW15" s="12"/>
      <c r="HHX15" s="12"/>
      <c r="HHY15" s="12"/>
      <c r="HHZ15" s="12"/>
      <c r="HIA15" s="12"/>
      <c r="HIB15" s="12"/>
      <c r="HIC15" s="12"/>
      <c r="HID15" s="12"/>
      <c r="HIE15" s="12"/>
      <c r="HIF15" s="12"/>
      <c r="HIG15" s="12"/>
      <c r="HIH15" s="12"/>
      <c r="HII15" s="12"/>
      <c r="HIJ15" s="12"/>
      <c r="HIK15" s="12"/>
      <c r="HIL15" s="12"/>
      <c r="HIM15" s="12"/>
      <c r="HIN15" s="12"/>
      <c r="HIO15" s="12"/>
      <c r="HIP15" s="12"/>
      <c r="HIQ15" s="12"/>
      <c r="HIR15" s="12"/>
      <c r="HIS15" s="12"/>
      <c r="HIT15" s="12"/>
      <c r="HIU15" s="12"/>
      <c r="HIV15" s="12"/>
      <c r="HIW15" s="12"/>
      <c r="HIX15" s="12"/>
      <c r="HIY15" s="12"/>
      <c r="HIZ15" s="12"/>
      <c r="HJA15" s="12"/>
      <c r="HJB15" s="12"/>
      <c r="HJC15" s="12"/>
      <c r="HJD15" s="12"/>
      <c r="HJE15" s="12"/>
      <c r="HJF15" s="12"/>
      <c r="HJG15" s="12"/>
      <c r="HJH15" s="12"/>
      <c r="HJI15" s="12"/>
      <c r="HJJ15" s="12"/>
      <c r="HJK15" s="12"/>
      <c r="HJL15" s="12"/>
      <c r="HJM15" s="12"/>
      <c r="HJN15" s="12"/>
      <c r="HJO15" s="12"/>
      <c r="HJP15" s="12"/>
      <c r="HJQ15" s="12"/>
      <c r="HJR15" s="12"/>
      <c r="HJS15" s="12"/>
      <c r="HJT15" s="12"/>
      <c r="HJU15" s="12"/>
      <c r="HJV15" s="12"/>
      <c r="HJW15" s="12"/>
      <c r="HJX15" s="12"/>
      <c r="HJY15" s="12"/>
      <c r="HJZ15" s="12"/>
      <c r="HKA15" s="12"/>
      <c r="HKB15" s="12"/>
      <c r="HKC15" s="12"/>
      <c r="HKD15" s="12"/>
      <c r="HKE15" s="12"/>
      <c r="HKF15" s="12"/>
      <c r="HKG15" s="12"/>
      <c r="HKH15" s="12"/>
      <c r="HKI15" s="12"/>
      <c r="HKJ15" s="12"/>
      <c r="HKK15" s="12"/>
      <c r="HKL15" s="12"/>
      <c r="HKM15" s="12"/>
      <c r="HKN15" s="12"/>
      <c r="HKO15" s="12"/>
      <c r="HKP15" s="12"/>
      <c r="HKQ15" s="12"/>
      <c r="HKR15" s="12"/>
      <c r="HKS15" s="12"/>
      <c r="HKT15" s="12"/>
      <c r="HKU15" s="12"/>
      <c r="HKV15" s="12"/>
      <c r="HKW15" s="12"/>
      <c r="HKX15" s="12"/>
      <c r="HKY15" s="12"/>
      <c r="HKZ15" s="12"/>
      <c r="HLA15" s="12"/>
      <c r="HLB15" s="12"/>
      <c r="HLC15" s="12"/>
      <c r="HLD15" s="12"/>
      <c r="HLE15" s="12"/>
      <c r="HLF15" s="12"/>
      <c r="HLG15" s="12"/>
      <c r="HLH15" s="12"/>
      <c r="HLI15" s="12"/>
      <c r="HLJ15" s="12"/>
      <c r="HLK15" s="12"/>
      <c r="HLL15" s="12"/>
      <c r="HLM15" s="12"/>
      <c r="HLN15" s="12"/>
      <c r="HLO15" s="12"/>
      <c r="HLP15" s="12"/>
      <c r="HLQ15" s="12"/>
      <c r="HLR15" s="12"/>
      <c r="HLS15" s="12"/>
      <c r="HLT15" s="12"/>
      <c r="HLU15" s="12"/>
      <c r="HLV15" s="12"/>
      <c r="HLW15" s="12"/>
      <c r="HLX15" s="12"/>
      <c r="HLY15" s="12"/>
      <c r="HLZ15" s="12"/>
      <c r="HMA15" s="12"/>
      <c r="HMB15" s="12"/>
      <c r="HMC15" s="12"/>
      <c r="HMD15" s="12"/>
      <c r="HME15" s="12"/>
      <c r="HMF15" s="12"/>
      <c r="HMG15" s="12"/>
      <c r="HMH15" s="12"/>
      <c r="HMI15" s="12"/>
      <c r="HMJ15" s="12"/>
      <c r="HMK15" s="12"/>
      <c r="HML15" s="12"/>
      <c r="HMM15" s="12"/>
      <c r="HMN15" s="12"/>
      <c r="HMO15" s="12"/>
      <c r="HMP15" s="12"/>
      <c r="HMQ15" s="12"/>
      <c r="HMR15" s="12"/>
      <c r="HMS15" s="12"/>
      <c r="HMT15" s="12"/>
      <c r="HMU15" s="12"/>
      <c r="HMV15" s="12"/>
      <c r="HMW15" s="12"/>
      <c r="HMX15" s="12"/>
      <c r="HMY15" s="12"/>
      <c r="HMZ15" s="12"/>
      <c r="HNA15" s="12"/>
      <c r="HNB15" s="12"/>
      <c r="HNC15" s="12"/>
      <c r="HND15" s="12"/>
      <c r="HNE15" s="12"/>
      <c r="HNF15" s="12"/>
      <c r="HNG15" s="12"/>
      <c r="HNH15" s="12"/>
      <c r="HNI15" s="12"/>
      <c r="HNJ15" s="12"/>
      <c r="HNK15" s="12"/>
      <c r="HNL15" s="12"/>
      <c r="HNM15" s="12"/>
      <c r="HNN15" s="12"/>
      <c r="HNO15" s="12"/>
      <c r="HNP15" s="12"/>
      <c r="HNQ15" s="12"/>
      <c r="HNR15" s="12"/>
      <c r="HNS15" s="12"/>
      <c r="HNT15" s="12"/>
      <c r="HNU15" s="12"/>
      <c r="HNV15" s="12"/>
      <c r="HNW15" s="12"/>
      <c r="HNX15" s="12"/>
      <c r="HNY15" s="12"/>
      <c r="HNZ15" s="12"/>
      <c r="HOA15" s="12"/>
      <c r="HOB15" s="12"/>
      <c r="HOC15" s="12"/>
      <c r="HOD15" s="12"/>
      <c r="HOE15" s="12"/>
      <c r="HOF15" s="12"/>
      <c r="HOG15" s="12"/>
      <c r="HOH15" s="12"/>
      <c r="HOI15" s="12"/>
      <c r="HOJ15" s="12"/>
      <c r="HOK15" s="12"/>
      <c r="HOL15" s="12"/>
      <c r="HOM15" s="12"/>
      <c r="HON15" s="12"/>
      <c r="HOO15" s="12"/>
      <c r="HOP15" s="12"/>
      <c r="HOQ15" s="12"/>
      <c r="HOR15" s="12"/>
      <c r="HOS15" s="12"/>
      <c r="HOT15" s="12"/>
      <c r="HOU15" s="12"/>
      <c r="HOV15" s="12"/>
      <c r="HOW15" s="12"/>
      <c r="HOX15" s="12"/>
      <c r="HOY15" s="12"/>
      <c r="HOZ15" s="12"/>
      <c r="HPA15" s="12"/>
      <c r="HPB15" s="12"/>
      <c r="HPC15" s="12"/>
      <c r="HPD15" s="12"/>
      <c r="HPE15" s="12"/>
      <c r="HPF15" s="12"/>
      <c r="HPG15" s="12"/>
      <c r="HPH15" s="12"/>
      <c r="HPI15" s="12"/>
      <c r="HPJ15" s="12"/>
      <c r="HPK15" s="12"/>
      <c r="HPL15" s="12"/>
      <c r="HPM15" s="12"/>
      <c r="HPN15" s="12"/>
      <c r="HPO15" s="12"/>
      <c r="HPP15" s="12"/>
      <c r="HPQ15" s="12"/>
      <c r="HPR15" s="12"/>
      <c r="HPS15" s="12"/>
      <c r="HPT15" s="12"/>
      <c r="HPU15" s="12"/>
      <c r="HPV15" s="12"/>
      <c r="HPW15" s="12"/>
      <c r="HPX15" s="12"/>
      <c r="HPY15" s="12"/>
      <c r="HPZ15" s="12"/>
      <c r="HQA15" s="12"/>
      <c r="HQB15" s="12"/>
      <c r="HQC15" s="12"/>
      <c r="HQD15" s="12"/>
      <c r="HQE15" s="12"/>
      <c r="HQF15" s="12"/>
      <c r="HQG15" s="12"/>
      <c r="HQH15" s="12"/>
      <c r="HQI15" s="12"/>
      <c r="HQJ15" s="12"/>
      <c r="HQK15" s="12"/>
      <c r="HQL15" s="12"/>
      <c r="HQM15" s="12"/>
      <c r="HQN15" s="12"/>
      <c r="HQO15" s="12"/>
      <c r="HQP15" s="12"/>
      <c r="HQQ15" s="12"/>
      <c r="HQR15" s="12"/>
      <c r="HQS15" s="12"/>
      <c r="HQT15" s="12"/>
      <c r="HQU15" s="12"/>
      <c r="HQV15" s="12"/>
      <c r="HQW15" s="12"/>
      <c r="HQX15" s="12"/>
      <c r="HQY15" s="12"/>
      <c r="HQZ15" s="12"/>
      <c r="HRA15" s="12"/>
      <c r="HRB15" s="12"/>
      <c r="HRC15" s="12"/>
      <c r="HRD15" s="12"/>
      <c r="HRE15" s="12"/>
      <c r="HRF15" s="12"/>
      <c r="HRG15" s="12"/>
      <c r="HRH15" s="12"/>
      <c r="HRI15" s="12"/>
      <c r="HRJ15" s="12"/>
      <c r="HRK15" s="12"/>
      <c r="HRL15" s="12"/>
      <c r="HRM15" s="12"/>
      <c r="HRN15" s="12"/>
      <c r="HRO15" s="12"/>
      <c r="HRP15" s="12"/>
      <c r="HRQ15" s="12"/>
      <c r="HRR15" s="12"/>
      <c r="HRS15" s="12"/>
      <c r="HRT15" s="12"/>
      <c r="HRU15" s="12"/>
      <c r="HRV15" s="12"/>
      <c r="HRW15" s="12"/>
      <c r="HRX15" s="12"/>
      <c r="HRY15" s="12"/>
      <c r="HRZ15" s="12"/>
      <c r="HSA15" s="12"/>
      <c r="HSB15" s="12"/>
      <c r="HSC15" s="12"/>
      <c r="HSD15" s="12"/>
      <c r="HSE15" s="12"/>
      <c r="HSF15" s="12"/>
      <c r="HSG15" s="12"/>
      <c r="HSH15" s="12"/>
      <c r="HSI15" s="12"/>
      <c r="HSJ15" s="12"/>
      <c r="HSK15" s="12"/>
      <c r="HSL15" s="12"/>
      <c r="HSM15" s="12"/>
      <c r="HSN15" s="12"/>
      <c r="HSO15" s="12"/>
      <c r="HSP15" s="12"/>
      <c r="HSQ15" s="12"/>
      <c r="HSR15" s="12"/>
      <c r="HSS15" s="12"/>
      <c r="HST15" s="12"/>
      <c r="HSU15" s="12"/>
      <c r="HSV15" s="12"/>
      <c r="HSW15" s="12"/>
      <c r="HSX15" s="12"/>
      <c r="HSY15" s="12"/>
      <c r="HSZ15" s="12"/>
      <c r="HTA15" s="12"/>
      <c r="HTB15" s="12"/>
      <c r="HTC15" s="12"/>
      <c r="HTD15" s="12"/>
      <c r="HTE15" s="12"/>
      <c r="HTF15" s="12"/>
      <c r="HTG15" s="12"/>
      <c r="HTH15" s="12"/>
      <c r="HTI15" s="12"/>
      <c r="HTJ15" s="12"/>
      <c r="HTK15" s="12"/>
      <c r="HTL15" s="12"/>
      <c r="HTM15" s="12"/>
      <c r="HTN15" s="12"/>
      <c r="HTO15" s="12"/>
      <c r="HTP15" s="12"/>
      <c r="HTQ15" s="12"/>
      <c r="HTR15" s="12"/>
      <c r="HTS15" s="12"/>
      <c r="HTT15" s="12"/>
      <c r="HTU15" s="12"/>
      <c r="HTV15" s="12"/>
      <c r="HTW15" s="12"/>
      <c r="HTX15" s="12"/>
      <c r="HTY15" s="12"/>
      <c r="HTZ15" s="12"/>
      <c r="HUA15" s="12"/>
      <c r="HUB15" s="12"/>
      <c r="HUC15" s="12"/>
      <c r="HUD15" s="12"/>
      <c r="HUE15" s="12"/>
      <c r="HUF15" s="12"/>
      <c r="HUG15" s="12"/>
      <c r="HUH15" s="12"/>
      <c r="HUI15" s="12"/>
      <c r="HUJ15" s="12"/>
      <c r="HUK15" s="12"/>
      <c r="HUL15" s="12"/>
      <c r="HUM15" s="12"/>
      <c r="HUN15" s="12"/>
      <c r="HUO15" s="12"/>
      <c r="HUP15" s="12"/>
      <c r="HUQ15" s="12"/>
      <c r="HUR15" s="12"/>
      <c r="HUS15" s="12"/>
      <c r="HUT15" s="12"/>
      <c r="HUU15" s="12"/>
      <c r="HUV15" s="12"/>
      <c r="HUW15" s="12"/>
      <c r="HUX15" s="12"/>
      <c r="HUY15" s="12"/>
      <c r="HUZ15" s="12"/>
      <c r="HVA15" s="12"/>
      <c r="HVB15" s="12"/>
      <c r="HVC15" s="12"/>
      <c r="HVD15" s="12"/>
      <c r="HVE15" s="12"/>
      <c r="HVF15" s="12"/>
      <c r="HVG15" s="12"/>
      <c r="HVH15" s="12"/>
      <c r="HVI15" s="12"/>
      <c r="HVJ15" s="12"/>
      <c r="HVK15" s="12"/>
      <c r="HVL15" s="12"/>
      <c r="HVM15" s="12"/>
      <c r="HVN15" s="12"/>
      <c r="HVO15" s="12"/>
      <c r="HVP15" s="12"/>
      <c r="HVQ15" s="12"/>
      <c r="HVR15" s="12"/>
      <c r="HVS15" s="12"/>
      <c r="HVT15" s="12"/>
      <c r="HVU15" s="12"/>
      <c r="HVV15" s="12"/>
      <c r="HVW15" s="12"/>
      <c r="HVX15" s="12"/>
      <c r="HVY15" s="12"/>
      <c r="HVZ15" s="12"/>
      <c r="HWA15" s="12"/>
      <c r="HWB15" s="12"/>
      <c r="HWC15" s="12"/>
      <c r="HWD15" s="12"/>
      <c r="HWE15" s="12"/>
      <c r="HWF15" s="12"/>
      <c r="HWG15" s="12"/>
      <c r="HWH15" s="12"/>
      <c r="HWI15" s="12"/>
      <c r="HWJ15" s="12"/>
      <c r="HWK15" s="12"/>
      <c r="HWL15" s="12"/>
      <c r="HWM15" s="12"/>
      <c r="HWN15" s="12"/>
      <c r="HWO15" s="12"/>
      <c r="HWP15" s="12"/>
      <c r="HWQ15" s="12"/>
      <c r="HWR15" s="12"/>
      <c r="HWS15" s="12"/>
      <c r="HWT15" s="12"/>
      <c r="HWU15" s="12"/>
      <c r="HWV15" s="12"/>
      <c r="HWW15" s="12"/>
      <c r="HWX15" s="12"/>
      <c r="HWY15" s="12"/>
      <c r="HWZ15" s="12"/>
      <c r="HXA15" s="12"/>
      <c r="HXB15" s="12"/>
      <c r="HXC15" s="12"/>
      <c r="HXD15" s="12"/>
      <c r="HXE15" s="12"/>
      <c r="HXF15" s="12"/>
      <c r="HXG15" s="12"/>
      <c r="HXH15" s="12"/>
      <c r="HXI15" s="12"/>
      <c r="HXJ15" s="12"/>
      <c r="HXK15" s="12"/>
      <c r="HXL15" s="12"/>
      <c r="HXM15" s="12"/>
      <c r="HXN15" s="12"/>
      <c r="HXO15" s="12"/>
      <c r="HXP15" s="12"/>
      <c r="HXQ15" s="12"/>
      <c r="HXR15" s="12"/>
      <c r="HXS15" s="12"/>
      <c r="HXT15" s="12"/>
      <c r="HXU15" s="12"/>
      <c r="HXV15" s="12"/>
      <c r="HXW15" s="12"/>
      <c r="HXX15" s="12"/>
      <c r="HXY15" s="12"/>
      <c r="HXZ15" s="12"/>
      <c r="HYA15" s="12"/>
      <c r="HYB15" s="12"/>
      <c r="HYC15" s="12"/>
      <c r="HYD15" s="12"/>
      <c r="HYE15" s="12"/>
      <c r="HYF15" s="12"/>
      <c r="HYG15" s="12"/>
      <c r="HYH15" s="12"/>
      <c r="HYI15" s="12"/>
      <c r="HYJ15" s="12"/>
      <c r="HYK15" s="12"/>
      <c r="HYL15" s="12"/>
      <c r="HYM15" s="12"/>
      <c r="HYN15" s="12"/>
      <c r="HYO15" s="12"/>
      <c r="HYP15" s="12"/>
      <c r="HYQ15" s="12"/>
      <c r="HYR15" s="12"/>
      <c r="HYS15" s="12"/>
      <c r="HYT15" s="12"/>
      <c r="HYU15" s="12"/>
      <c r="HYV15" s="12"/>
      <c r="HYW15" s="12"/>
      <c r="HYX15" s="12"/>
      <c r="HYY15" s="12"/>
      <c r="HYZ15" s="12"/>
      <c r="HZA15" s="12"/>
      <c r="HZB15" s="12"/>
      <c r="HZC15" s="12"/>
      <c r="HZD15" s="12"/>
      <c r="HZE15" s="12"/>
      <c r="HZF15" s="12"/>
      <c r="HZG15" s="12"/>
      <c r="HZH15" s="12"/>
      <c r="HZI15" s="12"/>
      <c r="HZJ15" s="12"/>
      <c r="HZK15" s="12"/>
      <c r="HZL15" s="12"/>
      <c r="HZM15" s="12"/>
      <c r="HZN15" s="12"/>
      <c r="HZO15" s="12"/>
      <c r="HZP15" s="12"/>
      <c r="HZQ15" s="12"/>
      <c r="HZR15" s="12"/>
      <c r="HZS15" s="12"/>
      <c r="HZT15" s="12"/>
      <c r="HZU15" s="12"/>
      <c r="HZV15" s="12"/>
      <c r="HZW15" s="12"/>
      <c r="HZX15" s="12"/>
      <c r="HZY15" s="12"/>
      <c r="HZZ15" s="12"/>
      <c r="IAA15" s="12"/>
      <c r="IAB15" s="12"/>
      <c r="IAC15" s="12"/>
      <c r="IAD15" s="12"/>
      <c r="IAE15" s="12"/>
      <c r="IAF15" s="12"/>
      <c r="IAG15" s="12"/>
      <c r="IAH15" s="12"/>
      <c r="IAI15" s="12"/>
      <c r="IAJ15" s="12"/>
      <c r="IAK15" s="12"/>
      <c r="IAL15" s="12"/>
      <c r="IAM15" s="12"/>
      <c r="IAN15" s="12"/>
      <c r="IAO15" s="12"/>
      <c r="IAP15" s="12"/>
      <c r="IAQ15" s="12"/>
      <c r="IAR15" s="12"/>
      <c r="IAS15" s="12"/>
      <c r="IAT15" s="12"/>
      <c r="IAU15" s="12"/>
      <c r="IAV15" s="12"/>
      <c r="IAW15" s="12"/>
      <c r="IAX15" s="12"/>
      <c r="IAY15" s="12"/>
      <c r="IAZ15" s="12"/>
      <c r="IBA15" s="12"/>
      <c r="IBB15" s="12"/>
      <c r="IBC15" s="12"/>
      <c r="IBD15" s="12"/>
      <c r="IBE15" s="12"/>
      <c r="IBF15" s="12"/>
      <c r="IBG15" s="12"/>
      <c r="IBH15" s="12"/>
      <c r="IBI15" s="12"/>
      <c r="IBJ15" s="12"/>
      <c r="IBK15" s="12"/>
      <c r="IBL15" s="12"/>
      <c r="IBM15" s="12"/>
      <c r="IBN15" s="12"/>
      <c r="IBO15" s="12"/>
      <c r="IBP15" s="12"/>
      <c r="IBQ15" s="12"/>
      <c r="IBR15" s="12"/>
      <c r="IBS15" s="12"/>
      <c r="IBT15" s="12"/>
      <c r="IBU15" s="12"/>
      <c r="IBV15" s="12"/>
      <c r="IBW15" s="12"/>
      <c r="IBX15" s="12"/>
      <c r="IBY15" s="12"/>
      <c r="IBZ15" s="12"/>
      <c r="ICA15" s="12"/>
      <c r="ICB15" s="12"/>
      <c r="ICC15" s="12"/>
      <c r="ICD15" s="12"/>
      <c r="ICE15" s="12"/>
      <c r="ICF15" s="12"/>
      <c r="ICG15" s="12"/>
      <c r="ICH15" s="12"/>
      <c r="ICI15" s="12"/>
      <c r="ICJ15" s="12"/>
      <c r="ICK15" s="12"/>
      <c r="ICL15" s="12"/>
      <c r="ICM15" s="12"/>
      <c r="ICN15" s="12"/>
      <c r="ICO15" s="12"/>
      <c r="ICP15" s="12"/>
      <c r="ICQ15" s="12"/>
      <c r="ICR15" s="12"/>
      <c r="ICS15" s="12"/>
      <c r="ICT15" s="12"/>
      <c r="ICU15" s="12"/>
      <c r="ICV15" s="12"/>
      <c r="ICW15" s="12"/>
      <c r="ICX15" s="12"/>
      <c r="ICY15" s="12"/>
      <c r="ICZ15" s="12"/>
      <c r="IDA15" s="12"/>
      <c r="IDB15" s="12"/>
      <c r="IDC15" s="12"/>
      <c r="IDD15" s="12"/>
      <c r="IDE15" s="12"/>
      <c r="IDF15" s="12"/>
      <c r="IDG15" s="12"/>
      <c r="IDH15" s="12"/>
      <c r="IDI15" s="12"/>
      <c r="IDJ15" s="12"/>
      <c r="IDK15" s="12"/>
      <c r="IDL15" s="12"/>
      <c r="IDM15" s="12"/>
      <c r="IDN15" s="12"/>
      <c r="IDO15" s="12"/>
      <c r="IDP15" s="12"/>
      <c r="IDQ15" s="12"/>
      <c r="IDR15" s="12"/>
      <c r="IDS15" s="12"/>
      <c r="IDT15" s="12"/>
      <c r="IDU15" s="12"/>
      <c r="IDV15" s="12"/>
      <c r="IDW15" s="12"/>
      <c r="IDX15" s="12"/>
      <c r="IDY15" s="12"/>
      <c r="IDZ15" s="12"/>
      <c r="IEA15" s="12"/>
      <c r="IEB15" s="12"/>
      <c r="IEC15" s="12"/>
      <c r="IED15" s="12"/>
      <c r="IEE15" s="12"/>
      <c r="IEF15" s="12"/>
      <c r="IEG15" s="12"/>
      <c r="IEH15" s="12"/>
      <c r="IEI15" s="12"/>
      <c r="IEJ15" s="12"/>
      <c r="IEK15" s="12"/>
      <c r="IEL15" s="12"/>
      <c r="IEM15" s="12"/>
      <c r="IEN15" s="12"/>
      <c r="IEO15" s="12"/>
      <c r="IEP15" s="12"/>
      <c r="IEQ15" s="12"/>
      <c r="IER15" s="12"/>
      <c r="IES15" s="12"/>
      <c r="IET15" s="12"/>
      <c r="IEU15" s="12"/>
      <c r="IEV15" s="12"/>
      <c r="IEW15" s="12"/>
      <c r="IEX15" s="12"/>
      <c r="IEY15" s="12"/>
      <c r="IEZ15" s="12"/>
      <c r="IFA15" s="12"/>
      <c r="IFB15" s="12"/>
      <c r="IFC15" s="12"/>
      <c r="IFD15" s="12"/>
      <c r="IFE15" s="12"/>
      <c r="IFF15" s="12"/>
      <c r="IFG15" s="12"/>
      <c r="IFH15" s="12"/>
      <c r="IFI15" s="12"/>
      <c r="IFJ15" s="12"/>
      <c r="IFK15" s="12"/>
      <c r="IFL15" s="12"/>
      <c r="IFM15" s="12"/>
      <c r="IFN15" s="12"/>
      <c r="IFO15" s="12"/>
      <c r="IFP15" s="12"/>
      <c r="IFQ15" s="12"/>
      <c r="IFR15" s="12"/>
      <c r="IFS15" s="12"/>
      <c r="IFT15" s="12"/>
      <c r="IFU15" s="12"/>
      <c r="IFV15" s="12"/>
      <c r="IFW15" s="12"/>
      <c r="IFX15" s="12"/>
      <c r="IFY15" s="12"/>
      <c r="IFZ15" s="12"/>
      <c r="IGA15" s="12"/>
      <c r="IGB15" s="12"/>
      <c r="IGC15" s="12"/>
      <c r="IGD15" s="12"/>
      <c r="IGE15" s="12"/>
      <c r="IGF15" s="12"/>
      <c r="IGG15" s="12"/>
      <c r="IGH15" s="12"/>
      <c r="IGI15" s="12"/>
      <c r="IGJ15" s="12"/>
      <c r="IGK15" s="12"/>
      <c r="IGL15" s="12"/>
      <c r="IGM15" s="12"/>
      <c r="IGN15" s="12"/>
      <c r="IGO15" s="12"/>
      <c r="IGP15" s="12"/>
      <c r="IGQ15" s="12"/>
      <c r="IGR15" s="12"/>
      <c r="IGS15" s="12"/>
      <c r="IGT15" s="12"/>
      <c r="IGU15" s="12"/>
      <c r="IGV15" s="12"/>
      <c r="IGW15" s="12"/>
      <c r="IGX15" s="12"/>
      <c r="IGY15" s="12"/>
      <c r="IGZ15" s="12"/>
      <c r="IHA15" s="12"/>
      <c r="IHB15" s="12"/>
      <c r="IHC15" s="12"/>
      <c r="IHD15" s="12"/>
      <c r="IHE15" s="12"/>
      <c r="IHF15" s="12"/>
      <c r="IHG15" s="12"/>
      <c r="IHH15" s="12"/>
      <c r="IHI15" s="12"/>
      <c r="IHJ15" s="12"/>
      <c r="IHK15" s="12"/>
      <c r="IHL15" s="12"/>
      <c r="IHM15" s="12"/>
      <c r="IHN15" s="12"/>
      <c r="IHO15" s="12"/>
      <c r="IHP15" s="12"/>
      <c r="IHQ15" s="12"/>
      <c r="IHR15" s="12"/>
      <c r="IHS15" s="12"/>
      <c r="IHT15" s="12"/>
      <c r="IHU15" s="12"/>
      <c r="IHV15" s="12"/>
      <c r="IHW15" s="12"/>
      <c r="IHX15" s="12"/>
      <c r="IHY15" s="12"/>
      <c r="IHZ15" s="12"/>
      <c r="IIA15" s="12"/>
      <c r="IIB15" s="12"/>
      <c r="IIC15" s="12"/>
      <c r="IID15" s="12"/>
      <c r="IIE15" s="12"/>
      <c r="IIF15" s="12"/>
      <c r="IIG15" s="12"/>
      <c r="IIH15" s="12"/>
      <c r="III15" s="12"/>
      <c r="IIJ15" s="12"/>
      <c r="IIK15" s="12"/>
      <c r="IIL15" s="12"/>
      <c r="IIM15" s="12"/>
      <c r="IIN15" s="12"/>
      <c r="IIO15" s="12"/>
      <c r="IIP15" s="12"/>
      <c r="IIQ15" s="12"/>
      <c r="IIR15" s="12"/>
      <c r="IIS15" s="12"/>
      <c r="IIT15" s="12"/>
      <c r="IIU15" s="12"/>
      <c r="IIV15" s="12"/>
      <c r="IIW15" s="12"/>
      <c r="IIX15" s="12"/>
      <c r="IIY15" s="12"/>
      <c r="IIZ15" s="12"/>
      <c r="IJA15" s="12"/>
      <c r="IJB15" s="12"/>
      <c r="IJC15" s="12"/>
      <c r="IJD15" s="12"/>
      <c r="IJE15" s="12"/>
      <c r="IJF15" s="12"/>
      <c r="IJG15" s="12"/>
      <c r="IJH15" s="12"/>
      <c r="IJI15" s="12"/>
      <c r="IJJ15" s="12"/>
      <c r="IJK15" s="12"/>
      <c r="IJL15" s="12"/>
      <c r="IJM15" s="12"/>
      <c r="IJN15" s="12"/>
      <c r="IJO15" s="12"/>
      <c r="IJP15" s="12"/>
      <c r="IJQ15" s="12"/>
      <c r="IJR15" s="12"/>
      <c r="IJS15" s="12"/>
      <c r="IJT15" s="12"/>
      <c r="IJU15" s="12"/>
      <c r="IJV15" s="12"/>
      <c r="IJW15" s="12"/>
      <c r="IJX15" s="12"/>
      <c r="IJY15" s="12"/>
      <c r="IJZ15" s="12"/>
      <c r="IKA15" s="12"/>
      <c r="IKB15" s="12"/>
      <c r="IKC15" s="12"/>
      <c r="IKD15" s="12"/>
      <c r="IKE15" s="12"/>
      <c r="IKF15" s="12"/>
      <c r="IKG15" s="12"/>
      <c r="IKH15" s="12"/>
      <c r="IKI15" s="12"/>
      <c r="IKJ15" s="12"/>
      <c r="IKK15" s="12"/>
      <c r="IKL15" s="12"/>
      <c r="IKM15" s="12"/>
      <c r="IKN15" s="12"/>
      <c r="IKO15" s="12"/>
      <c r="IKP15" s="12"/>
      <c r="IKQ15" s="12"/>
      <c r="IKR15" s="12"/>
      <c r="IKS15" s="12"/>
      <c r="IKT15" s="12"/>
      <c r="IKU15" s="12"/>
      <c r="IKV15" s="12"/>
      <c r="IKW15" s="12"/>
      <c r="IKX15" s="12"/>
      <c r="IKY15" s="12"/>
      <c r="IKZ15" s="12"/>
      <c r="ILA15" s="12"/>
      <c r="ILB15" s="12"/>
      <c r="ILC15" s="12"/>
      <c r="ILD15" s="12"/>
      <c r="ILE15" s="12"/>
      <c r="ILF15" s="12"/>
      <c r="ILG15" s="12"/>
      <c r="ILH15" s="12"/>
      <c r="ILI15" s="12"/>
      <c r="ILJ15" s="12"/>
      <c r="ILK15" s="12"/>
      <c r="ILL15" s="12"/>
      <c r="ILM15" s="12"/>
      <c r="ILN15" s="12"/>
      <c r="ILO15" s="12"/>
      <c r="ILP15" s="12"/>
      <c r="ILQ15" s="12"/>
      <c r="ILR15" s="12"/>
      <c r="ILS15" s="12"/>
      <c r="ILT15" s="12"/>
      <c r="ILU15" s="12"/>
      <c r="ILV15" s="12"/>
      <c r="ILW15" s="12"/>
      <c r="ILX15" s="12"/>
      <c r="ILY15" s="12"/>
      <c r="ILZ15" s="12"/>
      <c r="IMA15" s="12"/>
      <c r="IMB15" s="12"/>
      <c r="IMC15" s="12"/>
      <c r="IMD15" s="12"/>
      <c r="IME15" s="12"/>
      <c r="IMF15" s="12"/>
      <c r="IMG15" s="12"/>
      <c r="IMH15" s="12"/>
      <c r="IMI15" s="12"/>
      <c r="IMJ15" s="12"/>
      <c r="IMK15" s="12"/>
      <c r="IML15" s="12"/>
      <c r="IMM15" s="12"/>
      <c r="IMN15" s="12"/>
      <c r="IMO15" s="12"/>
      <c r="IMP15" s="12"/>
      <c r="IMQ15" s="12"/>
      <c r="IMR15" s="12"/>
      <c r="IMS15" s="12"/>
      <c r="IMT15" s="12"/>
      <c r="IMU15" s="12"/>
      <c r="IMV15" s="12"/>
      <c r="IMW15" s="12"/>
      <c r="IMX15" s="12"/>
      <c r="IMY15" s="12"/>
      <c r="IMZ15" s="12"/>
      <c r="INA15" s="12"/>
      <c r="INB15" s="12"/>
      <c r="INC15" s="12"/>
      <c r="IND15" s="12"/>
      <c r="INE15" s="12"/>
      <c r="INF15" s="12"/>
      <c r="ING15" s="12"/>
      <c r="INH15" s="12"/>
      <c r="INI15" s="12"/>
      <c r="INJ15" s="12"/>
      <c r="INK15" s="12"/>
      <c r="INL15" s="12"/>
      <c r="INM15" s="12"/>
      <c r="INN15" s="12"/>
      <c r="INO15" s="12"/>
      <c r="INP15" s="12"/>
      <c r="INQ15" s="12"/>
      <c r="INR15" s="12"/>
      <c r="INS15" s="12"/>
      <c r="INT15" s="12"/>
      <c r="INU15" s="12"/>
      <c r="INV15" s="12"/>
      <c r="INW15" s="12"/>
      <c r="INX15" s="12"/>
      <c r="INY15" s="12"/>
      <c r="INZ15" s="12"/>
      <c r="IOA15" s="12"/>
      <c r="IOB15" s="12"/>
      <c r="IOC15" s="12"/>
      <c r="IOD15" s="12"/>
      <c r="IOE15" s="12"/>
      <c r="IOF15" s="12"/>
      <c r="IOG15" s="12"/>
      <c r="IOH15" s="12"/>
      <c r="IOI15" s="12"/>
      <c r="IOJ15" s="12"/>
      <c r="IOK15" s="12"/>
      <c r="IOL15" s="12"/>
      <c r="IOM15" s="12"/>
      <c r="ION15" s="12"/>
      <c r="IOO15" s="12"/>
      <c r="IOP15" s="12"/>
      <c r="IOQ15" s="12"/>
      <c r="IOR15" s="12"/>
      <c r="IOS15" s="12"/>
      <c r="IOT15" s="12"/>
      <c r="IOU15" s="12"/>
      <c r="IOV15" s="12"/>
      <c r="IOW15" s="12"/>
      <c r="IOX15" s="12"/>
      <c r="IOY15" s="12"/>
      <c r="IOZ15" s="12"/>
      <c r="IPA15" s="12"/>
      <c r="IPB15" s="12"/>
      <c r="IPC15" s="12"/>
      <c r="IPD15" s="12"/>
      <c r="IPE15" s="12"/>
      <c r="IPF15" s="12"/>
      <c r="IPG15" s="12"/>
      <c r="IPH15" s="12"/>
      <c r="IPI15" s="12"/>
      <c r="IPJ15" s="12"/>
      <c r="IPK15" s="12"/>
      <c r="IPL15" s="12"/>
      <c r="IPM15" s="12"/>
      <c r="IPN15" s="12"/>
      <c r="IPO15" s="12"/>
      <c r="IPP15" s="12"/>
      <c r="IPQ15" s="12"/>
      <c r="IPR15" s="12"/>
      <c r="IPS15" s="12"/>
      <c r="IPT15" s="12"/>
      <c r="IPU15" s="12"/>
      <c r="IPV15" s="12"/>
      <c r="IPW15" s="12"/>
      <c r="IPX15" s="12"/>
      <c r="IPY15" s="12"/>
      <c r="IPZ15" s="12"/>
      <c r="IQA15" s="12"/>
      <c r="IQB15" s="12"/>
      <c r="IQC15" s="12"/>
      <c r="IQD15" s="12"/>
      <c r="IQE15" s="12"/>
      <c r="IQF15" s="12"/>
      <c r="IQG15" s="12"/>
      <c r="IQH15" s="12"/>
      <c r="IQI15" s="12"/>
      <c r="IQJ15" s="12"/>
      <c r="IQK15" s="12"/>
      <c r="IQL15" s="12"/>
      <c r="IQM15" s="12"/>
      <c r="IQN15" s="12"/>
      <c r="IQO15" s="12"/>
      <c r="IQP15" s="12"/>
      <c r="IQQ15" s="12"/>
      <c r="IQR15" s="12"/>
      <c r="IQS15" s="12"/>
      <c r="IQT15" s="12"/>
      <c r="IQU15" s="12"/>
      <c r="IQV15" s="12"/>
      <c r="IQW15" s="12"/>
      <c r="IQX15" s="12"/>
      <c r="IQY15" s="12"/>
      <c r="IQZ15" s="12"/>
      <c r="IRA15" s="12"/>
      <c r="IRB15" s="12"/>
      <c r="IRC15" s="12"/>
      <c r="IRD15" s="12"/>
      <c r="IRE15" s="12"/>
      <c r="IRF15" s="12"/>
      <c r="IRG15" s="12"/>
      <c r="IRH15" s="12"/>
      <c r="IRI15" s="12"/>
      <c r="IRJ15" s="12"/>
      <c r="IRK15" s="12"/>
      <c r="IRL15" s="12"/>
      <c r="IRM15" s="12"/>
      <c r="IRN15" s="12"/>
      <c r="IRO15" s="12"/>
      <c r="IRP15" s="12"/>
      <c r="IRQ15" s="12"/>
      <c r="IRR15" s="12"/>
      <c r="IRS15" s="12"/>
      <c r="IRT15" s="12"/>
      <c r="IRU15" s="12"/>
      <c r="IRV15" s="12"/>
      <c r="IRW15" s="12"/>
      <c r="IRX15" s="12"/>
      <c r="IRY15" s="12"/>
      <c r="IRZ15" s="12"/>
      <c r="ISA15" s="12"/>
      <c r="ISB15" s="12"/>
      <c r="ISC15" s="12"/>
      <c r="ISD15" s="12"/>
      <c r="ISE15" s="12"/>
      <c r="ISF15" s="12"/>
      <c r="ISG15" s="12"/>
      <c r="ISH15" s="12"/>
      <c r="ISI15" s="12"/>
      <c r="ISJ15" s="12"/>
      <c r="ISK15" s="12"/>
      <c r="ISL15" s="12"/>
      <c r="ISM15" s="12"/>
      <c r="ISN15" s="12"/>
      <c r="ISO15" s="12"/>
      <c r="ISP15" s="12"/>
      <c r="ISQ15" s="12"/>
      <c r="ISR15" s="12"/>
      <c r="ISS15" s="12"/>
      <c r="IST15" s="12"/>
      <c r="ISU15" s="12"/>
      <c r="ISV15" s="12"/>
      <c r="ISW15" s="12"/>
      <c r="ISX15" s="12"/>
      <c r="ISY15" s="12"/>
      <c r="ISZ15" s="12"/>
      <c r="ITA15" s="12"/>
      <c r="ITB15" s="12"/>
      <c r="ITC15" s="12"/>
      <c r="ITD15" s="12"/>
      <c r="ITE15" s="12"/>
      <c r="ITF15" s="12"/>
      <c r="ITG15" s="12"/>
      <c r="ITH15" s="12"/>
      <c r="ITI15" s="12"/>
      <c r="ITJ15" s="12"/>
      <c r="ITK15" s="12"/>
      <c r="ITL15" s="12"/>
      <c r="ITM15" s="12"/>
      <c r="ITN15" s="12"/>
      <c r="ITO15" s="12"/>
      <c r="ITP15" s="12"/>
      <c r="ITQ15" s="12"/>
      <c r="ITR15" s="12"/>
      <c r="ITS15" s="12"/>
      <c r="ITT15" s="12"/>
      <c r="ITU15" s="12"/>
      <c r="ITV15" s="12"/>
      <c r="ITW15" s="12"/>
      <c r="ITX15" s="12"/>
      <c r="ITY15" s="12"/>
      <c r="ITZ15" s="12"/>
      <c r="IUA15" s="12"/>
      <c r="IUB15" s="12"/>
      <c r="IUC15" s="12"/>
      <c r="IUD15" s="12"/>
      <c r="IUE15" s="12"/>
      <c r="IUF15" s="12"/>
      <c r="IUG15" s="12"/>
      <c r="IUH15" s="12"/>
      <c r="IUI15" s="12"/>
      <c r="IUJ15" s="12"/>
      <c r="IUK15" s="12"/>
      <c r="IUL15" s="12"/>
      <c r="IUM15" s="12"/>
      <c r="IUN15" s="12"/>
      <c r="IUO15" s="12"/>
      <c r="IUP15" s="12"/>
      <c r="IUQ15" s="12"/>
      <c r="IUR15" s="12"/>
      <c r="IUS15" s="12"/>
      <c r="IUT15" s="12"/>
      <c r="IUU15" s="12"/>
      <c r="IUV15" s="12"/>
      <c r="IUW15" s="12"/>
      <c r="IUX15" s="12"/>
      <c r="IUY15" s="12"/>
      <c r="IUZ15" s="12"/>
      <c r="IVA15" s="12"/>
      <c r="IVB15" s="12"/>
      <c r="IVC15" s="12"/>
      <c r="IVD15" s="12"/>
      <c r="IVE15" s="12"/>
      <c r="IVF15" s="12"/>
      <c r="IVG15" s="12"/>
      <c r="IVH15" s="12"/>
      <c r="IVI15" s="12"/>
      <c r="IVJ15" s="12"/>
      <c r="IVK15" s="12"/>
      <c r="IVL15" s="12"/>
      <c r="IVM15" s="12"/>
      <c r="IVN15" s="12"/>
      <c r="IVO15" s="12"/>
      <c r="IVP15" s="12"/>
      <c r="IVQ15" s="12"/>
      <c r="IVR15" s="12"/>
      <c r="IVS15" s="12"/>
      <c r="IVT15" s="12"/>
      <c r="IVU15" s="12"/>
      <c r="IVV15" s="12"/>
      <c r="IVW15" s="12"/>
      <c r="IVX15" s="12"/>
      <c r="IVY15" s="12"/>
      <c r="IVZ15" s="12"/>
      <c r="IWA15" s="12"/>
      <c r="IWB15" s="12"/>
      <c r="IWC15" s="12"/>
      <c r="IWD15" s="12"/>
      <c r="IWE15" s="12"/>
      <c r="IWF15" s="12"/>
      <c r="IWG15" s="12"/>
      <c r="IWH15" s="12"/>
      <c r="IWI15" s="12"/>
      <c r="IWJ15" s="12"/>
      <c r="IWK15" s="12"/>
      <c r="IWL15" s="12"/>
      <c r="IWM15" s="12"/>
      <c r="IWN15" s="12"/>
      <c r="IWO15" s="12"/>
      <c r="IWP15" s="12"/>
      <c r="IWQ15" s="12"/>
      <c r="IWR15" s="12"/>
      <c r="IWS15" s="12"/>
      <c r="IWT15" s="12"/>
      <c r="IWU15" s="12"/>
      <c r="IWV15" s="12"/>
      <c r="IWW15" s="12"/>
      <c r="IWX15" s="12"/>
      <c r="IWY15" s="12"/>
      <c r="IWZ15" s="12"/>
      <c r="IXA15" s="12"/>
      <c r="IXB15" s="12"/>
      <c r="IXC15" s="12"/>
      <c r="IXD15" s="12"/>
      <c r="IXE15" s="12"/>
      <c r="IXF15" s="12"/>
      <c r="IXG15" s="12"/>
      <c r="IXH15" s="12"/>
      <c r="IXI15" s="12"/>
      <c r="IXJ15" s="12"/>
      <c r="IXK15" s="12"/>
      <c r="IXL15" s="12"/>
      <c r="IXM15" s="12"/>
      <c r="IXN15" s="12"/>
      <c r="IXO15" s="12"/>
      <c r="IXP15" s="12"/>
      <c r="IXQ15" s="12"/>
      <c r="IXR15" s="12"/>
      <c r="IXS15" s="12"/>
      <c r="IXT15" s="12"/>
      <c r="IXU15" s="12"/>
      <c r="IXV15" s="12"/>
      <c r="IXW15" s="12"/>
      <c r="IXX15" s="12"/>
      <c r="IXY15" s="12"/>
      <c r="IXZ15" s="12"/>
      <c r="IYA15" s="12"/>
      <c r="IYB15" s="12"/>
      <c r="IYC15" s="12"/>
      <c r="IYD15" s="12"/>
      <c r="IYE15" s="12"/>
      <c r="IYF15" s="12"/>
      <c r="IYG15" s="12"/>
      <c r="IYH15" s="12"/>
      <c r="IYI15" s="12"/>
      <c r="IYJ15" s="12"/>
      <c r="IYK15" s="12"/>
      <c r="IYL15" s="12"/>
      <c r="IYM15" s="12"/>
      <c r="IYN15" s="12"/>
      <c r="IYO15" s="12"/>
      <c r="IYP15" s="12"/>
      <c r="IYQ15" s="12"/>
      <c r="IYR15" s="12"/>
      <c r="IYS15" s="12"/>
      <c r="IYT15" s="12"/>
      <c r="IYU15" s="12"/>
      <c r="IYV15" s="12"/>
      <c r="IYW15" s="12"/>
      <c r="IYX15" s="12"/>
      <c r="IYY15" s="12"/>
      <c r="IYZ15" s="12"/>
      <c r="IZA15" s="12"/>
      <c r="IZB15" s="12"/>
      <c r="IZC15" s="12"/>
      <c r="IZD15" s="12"/>
      <c r="IZE15" s="12"/>
      <c r="IZF15" s="12"/>
      <c r="IZG15" s="12"/>
      <c r="IZH15" s="12"/>
      <c r="IZI15" s="12"/>
      <c r="IZJ15" s="12"/>
      <c r="IZK15" s="12"/>
      <c r="IZL15" s="12"/>
      <c r="IZM15" s="12"/>
      <c r="IZN15" s="12"/>
      <c r="IZO15" s="12"/>
      <c r="IZP15" s="12"/>
      <c r="IZQ15" s="12"/>
      <c r="IZR15" s="12"/>
      <c r="IZS15" s="12"/>
      <c r="IZT15" s="12"/>
      <c r="IZU15" s="12"/>
      <c r="IZV15" s="12"/>
      <c r="IZW15" s="12"/>
      <c r="IZX15" s="12"/>
      <c r="IZY15" s="12"/>
      <c r="IZZ15" s="12"/>
      <c r="JAA15" s="12"/>
      <c r="JAB15" s="12"/>
      <c r="JAC15" s="12"/>
      <c r="JAD15" s="12"/>
      <c r="JAE15" s="12"/>
      <c r="JAF15" s="12"/>
      <c r="JAG15" s="12"/>
      <c r="JAH15" s="12"/>
      <c r="JAI15" s="12"/>
      <c r="JAJ15" s="12"/>
      <c r="JAK15" s="12"/>
      <c r="JAL15" s="12"/>
      <c r="JAM15" s="12"/>
      <c r="JAN15" s="12"/>
      <c r="JAO15" s="12"/>
      <c r="JAP15" s="12"/>
      <c r="JAQ15" s="12"/>
      <c r="JAR15" s="12"/>
      <c r="JAS15" s="12"/>
      <c r="JAT15" s="12"/>
      <c r="JAU15" s="12"/>
      <c r="JAV15" s="12"/>
      <c r="JAW15" s="12"/>
      <c r="JAX15" s="12"/>
      <c r="JAY15" s="12"/>
      <c r="JAZ15" s="12"/>
      <c r="JBA15" s="12"/>
      <c r="JBB15" s="12"/>
      <c r="JBC15" s="12"/>
      <c r="JBD15" s="12"/>
      <c r="JBE15" s="12"/>
      <c r="JBF15" s="12"/>
      <c r="JBG15" s="12"/>
      <c r="JBH15" s="12"/>
      <c r="JBI15" s="12"/>
      <c r="JBJ15" s="12"/>
      <c r="JBK15" s="12"/>
      <c r="JBL15" s="12"/>
      <c r="JBM15" s="12"/>
      <c r="JBN15" s="12"/>
      <c r="JBO15" s="12"/>
      <c r="JBP15" s="12"/>
      <c r="JBQ15" s="12"/>
      <c r="JBR15" s="12"/>
      <c r="JBS15" s="12"/>
      <c r="JBT15" s="12"/>
      <c r="JBU15" s="12"/>
      <c r="JBV15" s="12"/>
      <c r="JBW15" s="12"/>
      <c r="JBX15" s="12"/>
      <c r="JBY15" s="12"/>
      <c r="JBZ15" s="12"/>
      <c r="JCA15" s="12"/>
      <c r="JCB15" s="12"/>
      <c r="JCC15" s="12"/>
      <c r="JCD15" s="12"/>
      <c r="JCE15" s="12"/>
      <c r="JCF15" s="12"/>
      <c r="JCG15" s="12"/>
      <c r="JCH15" s="12"/>
      <c r="JCI15" s="12"/>
      <c r="JCJ15" s="12"/>
      <c r="JCK15" s="12"/>
      <c r="JCL15" s="12"/>
      <c r="JCM15" s="12"/>
      <c r="JCN15" s="12"/>
      <c r="JCO15" s="12"/>
      <c r="JCP15" s="12"/>
      <c r="JCQ15" s="12"/>
      <c r="JCR15" s="12"/>
      <c r="JCS15" s="12"/>
      <c r="JCT15" s="12"/>
      <c r="JCU15" s="12"/>
      <c r="JCV15" s="12"/>
      <c r="JCW15" s="12"/>
      <c r="JCX15" s="12"/>
      <c r="JCY15" s="12"/>
      <c r="JCZ15" s="12"/>
      <c r="JDA15" s="12"/>
      <c r="JDB15" s="12"/>
      <c r="JDC15" s="12"/>
      <c r="JDD15" s="12"/>
      <c r="JDE15" s="12"/>
      <c r="JDF15" s="12"/>
      <c r="JDG15" s="12"/>
      <c r="JDH15" s="12"/>
      <c r="JDI15" s="12"/>
      <c r="JDJ15" s="12"/>
      <c r="JDK15" s="12"/>
      <c r="JDL15" s="12"/>
      <c r="JDM15" s="12"/>
      <c r="JDN15" s="12"/>
      <c r="JDO15" s="12"/>
      <c r="JDP15" s="12"/>
      <c r="JDQ15" s="12"/>
      <c r="JDR15" s="12"/>
      <c r="JDS15" s="12"/>
      <c r="JDT15" s="12"/>
      <c r="JDU15" s="12"/>
      <c r="JDV15" s="12"/>
      <c r="JDW15" s="12"/>
      <c r="JDX15" s="12"/>
      <c r="JDY15" s="12"/>
      <c r="JDZ15" s="12"/>
      <c r="JEA15" s="12"/>
      <c r="JEB15" s="12"/>
      <c r="JEC15" s="12"/>
      <c r="JED15" s="12"/>
      <c r="JEE15" s="12"/>
      <c r="JEF15" s="12"/>
      <c r="JEG15" s="12"/>
      <c r="JEH15" s="12"/>
      <c r="JEI15" s="12"/>
      <c r="JEJ15" s="12"/>
      <c r="JEK15" s="12"/>
      <c r="JEL15" s="12"/>
      <c r="JEM15" s="12"/>
      <c r="JEN15" s="12"/>
      <c r="JEO15" s="12"/>
      <c r="JEP15" s="12"/>
      <c r="JEQ15" s="12"/>
      <c r="JER15" s="12"/>
      <c r="JES15" s="12"/>
      <c r="JET15" s="12"/>
      <c r="JEU15" s="12"/>
      <c r="JEV15" s="12"/>
      <c r="JEW15" s="12"/>
      <c r="JEX15" s="12"/>
      <c r="JEY15" s="12"/>
      <c r="JEZ15" s="12"/>
      <c r="JFA15" s="12"/>
      <c r="JFB15" s="12"/>
      <c r="JFC15" s="12"/>
      <c r="JFD15" s="12"/>
      <c r="JFE15" s="12"/>
      <c r="JFF15" s="12"/>
      <c r="JFG15" s="12"/>
      <c r="JFH15" s="12"/>
      <c r="JFI15" s="12"/>
      <c r="JFJ15" s="12"/>
      <c r="JFK15" s="12"/>
      <c r="JFL15" s="12"/>
      <c r="JFM15" s="12"/>
      <c r="JFN15" s="12"/>
      <c r="JFO15" s="12"/>
      <c r="JFP15" s="12"/>
      <c r="JFQ15" s="12"/>
      <c r="JFR15" s="12"/>
      <c r="JFS15" s="12"/>
      <c r="JFT15" s="12"/>
      <c r="JFU15" s="12"/>
      <c r="JFV15" s="12"/>
      <c r="JFW15" s="12"/>
      <c r="JFX15" s="12"/>
      <c r="JFY15" s="12"/>
      <c r="JFZ15" s="12"/>
      <c r="JGA15" s="12"/>
      <c r="JGB15" s="12"/>
      <c r="JGC15" s="12"/>
      <c r="JGD15" s="12"/>
      <c r="JGE15" s="12"/>
      <c r="JGF15" s="12"/>
      <c r="JGG15" s="12"/>
      <c r="JGH15" s="12"/>
      <c r="JGI15" s="12"/>
      <c r="JGJ15" s="12"/>
      <c r="JGK15" s="12"/>
      <c r="JGL15" s="12"/>
      <c r="JGM15" s="12"/>
      <c r="JGN15" s="12"/>
      <c r="JGO15" s="12"/>
      <c r="JGP15" s="12"/>
      <c r="JGQ15" s="12"/>
      <c r="JGR15" s="12"/>
      <c r="JGS15" s="12"/>
      <c r="JGT15" s="12"/>
      <c r="JGU15" s="12"/>
      <c r="JGV15" s="12"/>
      <c r="JGW15" s="12"/>
      <c r="JGX15" s="12"/>
      <c r="JGY15" s="12"/>
      <c r="JGZ15" s="12"/>
      <c r="JHA15" s="12"/>
      <c r="JHB15" s="12"/>
      <c r="JHC15" s="12"/>
      <c r="JHD15" s="12"/>
      <c r="JHE15" s="12"/>
      <c r="JHF15" s="12"/>
      <c r="JHG15" s="12"/>
      <c r="JHH15" s="12"/>
      <c r="JHI15" s="12"/>
      <c r="JHJ15" s="12"/>
      <c r="JHK15" s="12"/>
      <c r="JHL15" s="12"/>
      <c r="JHM15" s="12"/>
      <c r="JHN15" s="12"/>
      <c r="JHO15" s="12"/>
      <c r="JHP15" s="12"/>
      <c r="JHQ15" s="12"/>
      <c r="JHR15" s="12"/>
      <c r="JHS15" s="12"/>
      <c r="JHT15" s="12"/>
      <c r="JHU15" s="12"/>
      <c r="JHV15" s="12"/>
      <c r="JHW15" s="12"/>
      <c r="JHX15" s="12"/>
      <c r="JHY15" s="12"/>
      <c r="JHZ15" s="12"/>
      <c r="JIA15" s="12"/>
      <c r="JIB15" s="12"/>
      <c r="JIC15" s="12"/>
      <c r="JID15" s="12"/>
      <c r="JIE15" s="12"/>
      <c r="JIF15" s="12"/>
      <c r="JIG15" s="12"/>
      <c r="JIH15" s="12"/>
      <c r="JII15" s="12"/>
      <c r="JIJ15" s="12"/>
      <c r="JIK15" s="12"/>
      <c r="JIL15" s="12"/>
      <c r="JIM15" s="12"/>
      <c r="JIN15" s="12"/>
      <c r="JIO15" s="12"/>
      <c r="JIP15" s="12"/>
      <c r="JIQ15" s="12"/>
      <c r="JIR15" s="12"/>
      <c r="JIS15" s="12"/>
      <c r="JIT15" s="12"/>
      <c r="JIU15" s="12"/>
      <c r="JIV15" s="12"/>
      <c r="JIW15" s="12"/>
      <c r="JIX15" s="12"/>
      <c r="JIY15" s="12"/>
      <c r="JIZ15" s="12"/>
      <c r="JJA15" s="12"/>
      <c r="JJB15" s="12"/>
      <c r="JJC15" s="12"/>
      <c r="JJD15" s="12"/>
      <c r="JJE15" s="12"/>
      <c r="JJF15" s="12"/>
      <c r="JJG15" s="12"/>
      <c r="JJH15" s="12"/>
      <c r="JJI15" s="12"/>
      <c r="JJJ15" s="12"/>
      <c r="JJK15" s="12"/>
      <c r="JJL15" s="12"/>
      <c r="JJM15" s="12"/>
      <c r="JJN15" s="12"/>
      <c r="JJO15" s="12"/>
      <c r="JJP15" s="12"/>
      <c r="JJQ15" s="12"/>
      <c r="JJR15" s="12"/>
      <c r="JJS15" s="12"/>
      <c r="JJT15" s="12"/>
      <c r="JJU15" s="12"/>
      <c r="JJV15" s="12"/>
      <c r="JJW15" s="12"/>
      <c r="JJX15" s="12"/>
      <c r="JJY15" s="12"/>
      <c r="JJZ15" s="12"/>
      <c r="JKA15" s="12"/>
      <c r="JKB15" s="12"/>
      <c r="JKC15" s="12"/>
      <c r="JKD15" s="12"/>
      <c r="JKE15" s="12"/>
      <c r="JKF15" s="12"/>
      <c r="JKG15" s="12"/>
      <c r="JKH15" s="12"/>
      <c r="JKI15" s="12"/>
      <c r="JKJ15" s="12"/>
      <c r="JKK15" s="12"/>
      <c r="JKL15" s="12"/>
      <c r="JKM15" s="12"/>
      <c r="JKN15" s="12"/>
      <c r="JKO15" s="12"/>
      <c r="JKP15" s="12"/>
      <c r="JKQ15" s="12"/>
      <c r="JKR15" s="12"/>
      <c r="JKS15" s="12"/>
      <c r="JKT15" s="12"/>
      <c r="JKU15" s="12"/>
      <c r="JKV15" s="12"/>
      <c r="JKW15" s="12"/>
      <c r="JKX15" s="12"/>
      <c r="JKY15" s="12"/>
      <c r="JKZ15" s="12"/>
      <c r="JLA15" s="12"/>
      <c r="JLB15" s="12"/>
      <c r="JLC15" s="12"/>
      <c r="JLD15" s="12"/>
      <c r="JLE15" s="12"/>
      <c r="JLF15" s="12"/>
      <c r="JLG15" s="12"/>
      <c r="JLH15" s="12"/>
      <c r="JLI15" s="12"/>
      <c r="JLJ15" s="12"/>
      <c r="JLK15" s="12"/>
      <c r="JLL15" s="12"/>
      <c r="JLM15" s="12"/>
      <c r="JLN15" s="12"/>
      <c r="JLO15" s="12"/>
      <c r="JLP15" s="12"/>
      <c r="JLQ15" s="12"/>
      <c r="JLR15" s="12"/>
      <c r="JLS15" s="12"/>
      <c r="JLT15" s="12"/>
      <c r="JLU15" s="12"/>
      <c r="JLV15" s="12"/>
      <c r="JLW15" s="12"/>
      <c r="JLX15" s="12"/>
      <c r="JLY15" s="12"/>
      <c r="JLZ15" s="12"/>
      <c r="JMA15" s="12"/>
      <c r="JMB15" s="12"/>
      <c r="JMC15" s="12"/>
      <c r="JMD15" s="12"/>
      <c r="JME15" s="12"/>
      <c r="JMF15" s="12"/>
      <c r="JMG15" s="12"/>
      <c r="JMH15" s="12"/>
      <c r="JMI15" s="12"/>
      <c r="JMJ15" s="12"/>
      <c r="JMK15" s="12"/>
      <c r="JML15" s="12"/>
      <c r="JMM15" s="12"/>
      <c r="JMN15" s="12"/>
      <c r="JMO15" s="12"/>
      <c r="JMP15" s="12"/>
      <c r="JMQ15" s="12"/>
      <c r="JMR15" s="12"/>
      <c r="JMS15" s="12"/>
      <c r="JMT15" s="12"/>
      <c r="JMU15" s="12"/>
      <c r="JMV15" s="12"/>
      <c r="JMW15" s="12"/>
      <c r="JMX15" s="12"/>
      <c r="JMY15" s="12"/>
      <c r="JMZ15" s="12"/>
      <c r="JNA15" s="12"/>
      <c r="JNB15" s="12"/>
      <c r="JNC15" s="12"/>
      <c r="JND15" s="12"/>
      <c r="JNE15" s="12"/>
      <c r="JNF15" s="12"/>
      <c r="JNG15" s="12"/>
      <c r="JNH15" s="12"/>
      <c r="JNI15" s="12"/>
      <c r="JNJ15" s="12"/>
      <c r="JNK15" s="12"/>
      <c r="JNL15" s="12"/>
      <c r="JNM15" s="12"/>
      <c r="JNN15" s="12"/>
      <c r="JNO15" s="12"/>
      <c r="JNP15" s="12"/>
      <c r="JNQ15" s="12"/>
      <c r="JNR15" s="12"/>
      <c r="JNS15" s="12"/>
      <c r="JNT15" s="12"/>
      <c r="JNU15" s="12"/>
      <c r="JNV15" s="12"/>
      <c r="JNW15" s="12"/>
      <c r="JNX15" s="12"/>
      <c r="JNY15" s="12"/>
      <c r="JNZ15" s="12"/>
      <c r="JOA15" s="12"/>
      <c r="JOB15" s="12"/>
      <c r="JOC15" s="12"/>
      <c r="JOD15" s="12"/>
      <c r="JOE15" s="12"/>
      <c r="JOF15" s="12"/>
      <c r="JOG15" s="12"/>
      <c r="JOH15" s="12"/>
      <c r="JOI15" s="12"/>
      <c r="JOJ15" s="12"/>
      <c r="JOK15" s="12"/>
      <c r="JOL15" s="12"/>
      <c r="JOM15" s="12"/>
      <c r="JON15" s="12"/>
      <c r="JOO15" s="12"/>
      <c r="JOP15" s="12"/>
      <c r="JOQ15" s="12"/>
      <c r="JOR15" s="12"/>
      <c r="JOS15" s="12"/>
      <c r="JOT15" s="12"/>
      <c r="JOU15" s="12"/>
      <c r="JOV15" s="12"/>
      <c r="JOW15" s="12"/>
      <c r="JOX15" s="12"/>
      <c r="JOY15" s="12"/>
      <c r="JOZ15" s="12"/>
      <c r="JPA15" s="12"/>
      <c r="JPB15" s="12"/>
      <c r="JPC15" s="12"/>
      <c r="JPD15" s="12"/>
      <c r="JPE15" s="12"/>
      <c r="JPF15" s="12"/>
      <c r="JPG15" s="12"/>
      <c r="JPH15" s="12"/>
      <c r="JPI15" s="12"/>
      <c r="JPJ15" s="12"/>
      <c r="JPK15" s="12"/>
      <c r="JPL15" s="12"/>
      <c r="JPM15" s="12"/>
      <c r="JPN15" s="12"/>
      <c r="JPO15" s="12"/>
      <c r="JPP15" s="12"/>
      <c r="JPQ15" s="12"/>
      <c r="JPR15" s="12"/>
      <c r="JPS15" s="12"/>
      <c r="JPT15" s="12"/>
      <c r="JPU15" s="12"/>
      <c r="JPV15" s="12"/>
      <c r="JPW15" s="12"/>
      <c r="JPX15" s="12"/>
      <c r="JPY15" s="12"/>
      <c r="JPZ15" s="12"/>
      <c r="JQA15" s="12"/>
      <c r="JQB15" s="12"/>
      <c r="JQC15" s="12"/>
      <c r="JQD15" s="12"/>
      <c r="JQE15" s="12"/>
      <c r="JQF15" s="12"/>
      <c r="JQG15" s="12"/>
      <c r="JQH15" s="12"/>
      <c r="JQI15" s="12"/>
      <c r="JQJ15" s="12"/>
      <c r="JQK15" s="12"/>
      <c r="JQL15" s="12"/>
      <c r="JQM15" s="12"/>
      <c r="JQN15" s="12"/>
      <c r="JQO15" s="12"/>
      <c r="JQP15" s="12"/>
      <c r="JQQ15" s="12"/>
      <c r="JQR15" s="12"/>
      <c r="JQS15" s="12"/>
      <c r="JQT15" s="12"/>
      <c r="JQU15" s="12"/>
      <c r="JQV15" s="12"/>
      <c r="JQW15" s="12"/>
      <c r="JQX15" s="12"/>
      <c r="JQY15" s="12"/>
      <c r="JQZ15" s="12"/>
      <c r="JRA15" s="12"/>
      <c r="JRB15" s="12"/>
      <c r="JRC15" s="12"/>
      <c r="JRD15" s="12"/>
      <c r="JRE15" s="12"/>
      <c r="JRF15" s="12"/>
      <c r="JRG15" s="12"/>
      <c r="JRH15" s="12"/>
      <c r="JRI15" s="12"/>
      <c r="JRJ15" s="12"/>
      <c r="JRK15" s="12"/>
      <c r="JRL15" s="12"/>
      <c r="JRM15" s="12"/>
      <c r="JRN15" s="12"/>
      <c r="JRO15" s="12"/>
      <c r="JRP15" s="12"/>
      <c r="JRQ15" s="12"/>
      <c r="JRR15" s="12"/>
      <c r="JRS15" s="12"/>
      <c r="JRT15" s="12"/>
      <c r="JRU15" s="12"/>
      <c r="JRV15" s="12"/>
      <c r="JRW15" s="12"/>
      <c r="JRX15" s="12"/>
      <c r="JRY15" s="12"/>
      <c r="JRZ15" s="12"/>
      <c r="JSA15" s="12"/>
      <c r="JSB15" s="12"/>
      <c r="JSC15" s="12"/>
      <c r="JSD15" s="12"/>
      <c r="JSE15" s="12"/>
      <c r="JSF15" s="12"/>
      <c r="JSG15" s="12"/>
      <c r="JSH15" s="12"/>
      <c r="JSI15" s="12"/>
      <c r="JSJ15" s="12"/>
      <c r="JSK15" s="12"/>
      <c r="JSL15" s="12"/>
      <c r="JSM15" s="12"/>
      <c r="JSN15" s="12"/>
      <c r="JSO15" s="12"/>
      <c r="JSP15" s="12"/>
      <c r="JSQ15" s="12"/>
      <c r="JSR15" s="12"/>
      <c r="JSS15" s="12"/>
      <c r="JST15" s="12"/>
      <c r="JSU15" s="12"/>
      <c r="JSV15" s="12"/>
      <c r="JSW15" s="12"/>
      <c r="JSX15" s="12"/>
      <c r="JSY15" s="12"/>
      <c r="JSZ15" s="12"/>
      <c r="JTA15" s="12"/>
      <c r="JTB15" s="12"/>
      <c r="JTC15" s="12"/>
      <c r="JTD15" s="12"/>
      <c r="JTE15" s="12"/>
      <c r="JTF15" s="12"/>
      <c r="JTG15" s="12"/>
      <c r="JTH15" s="12"/>
      <c r="JTI15" s="12"/>
      <c r="JTJ15" s="12"/>
      <c r="JTK15" s="12"/>
      <c r="JTL15" s="12"/>
      <c r="JTM15" s="12"/>
      <c r="JTN15" s="12"/>
      <c r="JTO15" s="12"/>
      <c r="JTP15" s="12"/>
      <c r="JTQ15" s="12"/>
      <c r="JTR15" s="12"/>
      <c r="JTS15" s="12"/>
      <c r="JTT15" s="12"/>
      <c r="JTU15" s="12"/>
      <c r="JTV15" s="12"/>
      <c r="JTW15" s="12"/>
      <c r="JTX15" s="12"/>
      <c r="JTY15" s="12"/>
      <c r="JTZ15" s="12"/>
      <c r="JUA15" s="12"/>
      <c r="JUB15" s="12"/>
      <c r="JUC15" s="12"/>
      <c r="JUD15" s="12"/>
      <c r="JUE15" s="12"/>
      <c r="JUF15" s="12"/>
      <c r="JUG15" s="12"/>
      <c r="JUH15" s="12"/>
      <c r="JUI15" s="12"/>
      <c r="JUJ15" s="12"/>
      <c r="JUK15" s="12"/>
      <c r="JUL15" s="12"/>
      <c r="JUM15" s="12"/>
      <c r="JUN15" s="12"/>
      <c r="JUO15" s="12"/>
      <c r="JUP15" s="12"/>
      <c r="JUQ15" s="12"/>
      <c r="JUR15" s="12"/>
      <c r="JUS15" s="12"/>
      <c r="JUT15" s="12"/>
      <c r="JUU15" s="12"/>
      <c r="JUV15" s="12"/>
      <c r="JUW15" s="12"/>
      <c r="JUX15" s="12"/>
      <c r="JUY15" s="12"/>
      <c r="JUZ15" s="12"/>
      <c r="JVA15" s="12"/>
      <c r="JVB15" s="12"/>
      <c r="JVC15" s="12"/>
      <c r="JVD15" s="12"/>
      <c r="JVE15" s="12"/>
      <c r="JVF15" s="12"/>
      <c r="JVG15" s="12"/>
      <c r="JVH15" s="12"/>
      <c r="JVI15" s="12"/>
      <c r="JVJ15" s="12"/>
      <c r="JVK15" s="12"/>
      <c r="JVL15" s="12"/>
      <c r="JVM15" s="12"/>
      <c r="JVN15" s="12"/>
      <c r="JVO15" s="12"/>
      <c r="JVP15" s="12"/>
      <c r="JVQ15" s="12"/>
      <c r="JVR15" s="12"/>
      <c r="JVS15" s="12"/>
      <c r="JVT15" s="12"/>
      <c r="JVU15" s="12"/>
      <c r="JVV15" s="12"/>
      <c r="JVW15" s="12"/>
      <c r="JVX15" s="12"/>
      <c r="JVY15" s="12"/>
      <c r="JVZ15" s="12"/>
      <c r="JWA15" s="12"/>
      <c r="JWB15" s="12"/>
      <c r="JWC15" s="12"/>
      <c r="JWD15" s="12"/>
      <c r="JWE15" s="12"/>
      <c r="JWF15" s="12"/>
      <c r="JWG15" s="12"/>
      <c r="JWH15" s="12"/>
      <c r="JWI15" s="12"/>
      <c r="JWJ15" s="12"/>
      <c r="JWK15" s="12"/>
      <c r="JWL15" s="12"/>
      <c r="JWM15" s="12"/>
      <c r="JWN15" s="12"/>
      <c r="JWO15" s="12"/>
      <c r="JWP15" s="12"/>
      <c r="JWQ15" s="12"/>
      <c r="JWR15" s="12"/>
      <c r="JWS15" s="12"/>
      <c r="JWT15" s="12"/>
      <c r="JWU15" s="12"/>
      <c r="JWV15" s="12"/>
      <c r="JWW15" s="12"/>
      <c r="JWX15" s="12"/>
      <c r="JWY15" s="12"/>
      <c r="JWZ15" s="12"/>
      <c r="JXA15" s="12"/>
      <c r="JXB15" s="12"/>
      <c r="JXC15" s="12"/>
      <c r="JXD15" s="12"/>
      <c r="JXE15" s="12"/>
      <c r="JXF15" s="12"/>
      <c r="JXG15" s="12"/>
      <c r="JXH15" s="12"/>
      <c r="JXI15" s="12"/>
      <c r="JXJ15" s="12"/>
      <c r="JXK15" s="12"/>
      <c r="JXL15" s="12"/>
      <c r="JXM15" s="12"/>
      <c r="JXN15" s="12"/>
      <c r="JXO15" s="12"/>
      <c r="JXP15" s="12"/>
      <c r="JXQ15" s="12"/>
      <c r="JXR15" s="12"/>
      <c r="JXS15" s="12"/>
      <c r="JXT15" s="12"/>
      <c r="JXU15" s="12"/>
      <c r="JXV15" s="12"/>
      <c r="JXW15" s="12"/>
      <c r="JXX15" s="12"/>
      <c r="JXY15" s="12"/>
      <c r="JXZ15" s="12"/>
      <c r="JYA15" s="12"/>
      <c r="JYB15" s="12"/>
      <c r="JYC15" s="12"/>
      <c r="JYD15" s="12"/>
      <c r="JYE15" s="12"/>
      <c r="JYF15" s="12"/>
      <c r="JYG15" s="12"/>
      <c r="JYH15" s="12"/>
      <c r="JYI15" s="12"/>
      <c r="JYJ15" s="12"/>
      <c r="JYK15" s="12"/>
      <c r="JYL15" s="12"/>
      <c r="JYM15" s="12"/>
      <c r="JYN15" s="12"/>
      <c r="JYO15" s="12"/>
      <c r="JYP15" s="12"/>
      <c r="JYQ15" s="12"/>
      <c r="JYR15" s="12"/>
      <c r="JYS15" s="12"/>
      <c r="JYT15" s="12"/>
      <c r="JYU15" s="12"/>
      <c r="JYV15" s="12"/>
      <c r="JYW15" s="12"/>
      <c r="JYX15" s="12"/>
      <c r="JYY15" s="12"/>
      <c r="JYZ15" s="12"/>
      <c r="JZA15" s="12"/>
      <c r="JZB15" s="12"/>
      <c r="JZC15" s="12"/>
      <c r="JZD15" s="12"/>
      <c r="JZE15" s="12"/>
      <c r="JZF15" s="12"/>
      <c r="JZG15" s="12"/>
      <c r="JZH15" s="12"/>
      <c r="JZI15" s="12"/>
      <c r="JZJ15" s="12"/>
      <c r="JZK15" s="12"/>
      <c r="JZL15" s="12"/>
      <c r="JZM15" s="12"/>
      <c r="JZN15" s="12"/>
      <c r="JZO15" s="12"/>
      <c r="JZP15" s="12"/>
      <c r="JZQ15" s="12"/>
      <c r="JZR15" s="12"/>
      <c r="JZS15" s="12"/>
      <c r="JZT15" s="12"/>
      <c r="JZU15" s="12"/>
      <c r="JZV15" s="12"/>
      <c r="JZW15" s="12"/>
      <c r="JZX15" s="12"/>
      <c r="JZY15" s="12"/>
      <c r="JZZ15" s="12"/>
      <c r="KAA15" s="12"/>
      <c r="KAB15" s="12"/>
      <c r="KAC15" s="12"/>
      <c r="KAD15" s="12"/>
      <c r="KAE15" s="12"/>
      <c r="KAF15" s="12"/>
      <c r="KAG15" s="12"/>
      <c r="KAH15" s="12"/>
      <c r="KAI15" s="12"/>
      <c r="KAJ15" s="12"/>
      <c r="KAK15" s="12"/>
      <c r="KAL15" s="12"/>
      <c r="KAM15" s="12"/>
      <c r="KAN15" s="12"/>
      <c r="KAO15" s="12"/>
      <c r="KAP15" s="12"/>
      <c r="KAQ15" s="12"/>
      <c r="KAR15" s="12"/>
      <c r="KAS15" s="12"/>
      <c r="KAT15" s="12"/>
      <c r="KAU15" s="12"/>
      <c r="KAV15" s="12"/>
      <c r="KAW15" s="12"/>
      <c r="KAX15" s="12"/>
      <c r="KAY15" s="12"/>
      <c r="KAZ15" s="12"/>
      <c r="KBA15" s="12"/>
      <c r="KBB15" s="12"/>
      <c r="KBC15" s="12"/>
      <c r="KBD15" s="12"/>
      <c r="KBE15" s="12"/>
      <c r="KBF15" s="12"/>
      <c r="KBG15" s="12"/>
      <c r="KBH15" s="12"/>
      <c r="KBI15" s="12"/>
      <c r="KBJ15" s="12"/>
      <c r="KBK15" s="12"/>
      <c r="KBL15" s="12"/>
      <c r="KBM15" s="12"/>
      <c r="KBN15" s="12"/>
      <c r="KBO15" s="12"/>
      <c r="KBP15" s="12"/>
      <c r="KBQ15" s="12"/>
      <c r="KBR15" s="12"/>
      <c r="KBS15" s="12"/>
      <c r="KBT15" s="12"/>
      <c r="KBU15" s="12"/>
      <c r="KBV15" s="12"/>
      <c r="KBW15" s="12"/>
      <c r="KBX15" s="12"/>
      <c r="KBY15" s="12"/>
      <c r="KBZ15" s="12"/>
      <c r="KCA15" s="12"/>
      <c r="KCB15" s="12"/>
      <c r="KCC15" s="12"/>
      <c r="KCD15" s="12"/>
      <c r="KCE15" s="12"/>
      <c r="KCF15" s="12"/>
      <c r="KCG15" s="12"/>
      <c r="KCH15" s="12"/>
      <c r="KCI15" s="12"/>
      <c r="KCJ15" s="12"/>
      <c r="KCK15" s="12"/>
      <c r="KCL15" s="12"/>
      <c r="KCM15" s="12"/>
      <c r="KCN15" s="12"/>
      <c r="KCO15" s="12"/>
      <c r="KCP15" s="12"/>
      <c r="KCQ15" s="12"/>
      <c r="KCR15" s="12"/>
      <c r="KCS15" s="12"/>
      <c r="KCT15" s="12"/>
      <c r="KCU15" s="12"/>
      <c r="KCV15" s="12"/>
      <c r="KCW15" s="12"/>
      <c r="KCX15" s="12"/>
      <c r="KCY15" s="12"/>
      <c r="KCZ15" s="12"/>
      <c r="KDA15" s="12"/>
      <c r="KDB15" s="12"/>
      <c r="KDC15" s="12"/>
      <c r="KDD15" s="12"/>
      <c r="KDE15" s="12"/>
      <c r="KDF15" s="12"/>
      <c r="KDG15" s="12"/>
      <c r="KDH15" s="12"/>
      <c r="KDI15" s="12"/>
      <c r="KDJ15" s="12"/>
      <c r="KDK15" s="12"/>
      <c r="KDL15" s="12"/>
      <c r="KDM15" s="12"/>
      <c r="KDN15" s="12"/>
      <c r="KDO15" s="12"/>
      <c r="KDP15" s="12"/>
      <c r="KDQ15" s="12"/>
      <c r="KDR15" s="12"/>
      <c r="KDS15" s="12"/>
      <c r="KDT15" s="12"/>
      <c r="KDU15" s="12"/>
      <c r="KDV15" s="12"/>
      <c r="KDW15" s="12"/>
      <c r="KDX15" s="12"/>
      <c r="KDY15" s="12"/>
      <c r="KDZ15" s="12"/>
      <c r="KEA15" s="12"/>
      <c r="KEB15" s="12"/>
      <c r="KEC15" s="12"/>
      <c r="KED15" s="12"/>
      <c r="KEE15" s="12"/>
      <c r="KEF15" s="12"/>
      <c r="KEG15" s="12"/>
      <c r="KEH15" s="12"/>
      <c r="KEI15" s="12"/>
      <c r="KEJ15" s="12"/>
      <c r="KEK15" s="12"/>
      <c r="KEL15" s="12"/>
      <c r="KEM15" s="12"/>
      <c r="KEN15" s="12"/>
      <c r="KEO15" s="12"/>
      <c r="KEP15" s="12"/>
      <c r="KEQ15" s="12"/>
      <c r="KER15" s="12"/>
      <c r="KES15" s="12"/>
      <c r="KET15" s="12"/>
      <c r="KEU15" s="12"/>
      <c r="KEV15" s="12"/>
      <c r="KEW15" s="12"/>
      <c r="KEX15" s="12"/>
      <c r="KEY15" s="12"/>
      <c r="KEZ15" s="12"/>
      <c r="KFA15" s="12"/>
      <c r="KFB15" s="12"/>
      <c r="KFC15" s="12"/>
      <c r="KFD15" s="12"/>
      <c r="KFE15" s="12"/>
      <c r="KFF15" s="12"/>
      <c r="KFG15" s="12"/>
      <c r="KFH15" s="12"/>
      <c r="KFI15" s="12"/>
      <c r="KFJ15" s="12"/>
      <c r="KFK15" s="12"/>
      <c r="KFL15" s="12"/>
      <c r="KFM15" s="12"/>
      <c r="KFN15" s="12"/>
      <c r="KFO15" s="12"/>
      <c r="KFP15" s="12"/>
      <c r="KFQ15" s="12"/>
      <c r="KFR15" s="12"/>
      <c r="KFS15" s="12"/>
      <c r="KFT15" s="12"/>
      <c r="KFU15" s="12"/>
      <c r="KFV15" s="12"/>
      <c r="KFW15" s="12"/>
      <c r="KFX15" s="12"/>
      <c r="KFY15" s="12"/>
      <c r="KFZ15" s="12"/>
      <c r="KGA15" s="12"/>
      <c r="KGB15" s="12"/>
      <c r="KGC15" s="12"/>
      <c r="KGD15" s="12"/>
      <c r="KGE15" s="12"/>
      <c r="KGF15" s="12"/>
      <c r="KGG15" s="12"/>
      <c r="KGH15" s="12"/>
      <c r="KGI15" s="12"/>
      <c r="KGJ15" s="12"/>
      <c r="KGK15" s="12"/>
      <c r="KGL15" s="12"/>
      <c r="KGM15" s="12"/>
      <c r="KGN15" s="12"/>
      <c r="KGO15" s="12"/>
      <c r="KGP15" s="12"/>
      <c r="KGQ15" s="12"/>
      <c r="KGR15" s="12"/>
      <c r="KGS15" s="12"/>
      <c r="KGT15" s="12"/>
      <c r="KGU15" s="12"/>
      <c r="KGV15" s="12"/>
      <c r="KGW15" s="12"/>
      <c r="KGX15" s="12"/>
      <c r="KGY15" s="12"/>
      <c r="KGZ15" s="12"/>
      <c r="KHA15" s="12"/>
      <c r="KHB15" s="12"/>
      <c r="KHC15" s="12"/>
      <c r="KHD15" s="12"/>
      <c r="KHE15" s="12"/>
      <c r="KHF15" s="12"/>
      <c r="KHG15" s="12"/>
      <c r="KHH15" s="12"/>
      <c r="KHI15" s="12"/>
      <c r="KHJ15" s="12"/>
      <c r="KHK15" s="12"/>
      <c r="KHL15" s="12"/>
      <c r="KHM15" s="12"/>
      <c r="KHN15" s="12"/>
      <c r="KHO15" s="12"/>
      <c r="KHP15" s="12"/>
      <c r="KHQ15" s="12"/>
      <c r="KHR15" s="12"/>
      <c r="KHS15" s="12"/>
      <c r="KHT15" s="12"/>
      <c r="KHU15" s="12"/>
      <c r="KHV15" s="12"/>
      <c r="KHW15" s="12"/>
      <c r="KHX15" s="12"/>
      <c r="KHY15" s="12"/>
      <c r="KHZ15" s="12"/>
      <c r="KIA15" s="12"/>
      <c r="KIB15" s="12"/>
      <c r="KIC15" s="12"/>
      <c r="KID15" s="12"/>
      <c r="KIE15" s="12"/>
      <c r="KIF15" s="12"/>
      <c r="KIG15" s="12"/>
      <c r="KIH15" s="12"/>
      <c r="KII15" s="12"/>
      <c r="KIJ15" s="12"/>
      <c r="KIK15" s="12"/>
      <c r="KIL15" s="12"/>
      <c r="KIM15" s="12"/>
      <c r="KIN15" s="12"/>
      <c r="KIO15" s="12"/>
      <c r="KIP15" s="12"/>
      <c r="KIQ15" s="12"/>
      <c r="KIR15" s="12"/>
      <c r="KIS15" s="12"/>
      <c r="KIT15" s="12"/>
      <c r="KIU15" s="12"/>
      <c r="KIV15" s="12"/>
      <c r="KIW15" s="12"/>
      <c r="KIX15" s="12"/>
      <c r="KIY15" s="12"/>
      <c r="KIZ15" s="12"/>
      <c r="KJA15" s="12"/>
      <c r="KJB15" s="12"/>
      <c r="KJC15" s="12"/>
      <c r="KJD15" s="12"/>
      <c r="KJE15" s="12"/>
      <c r="KJF15" s="12"/>
      <c r="KJG15" s="12"/>
      <c r="KJH15" s="12"/>
      <c r="KJI15" s="12"/>
      <c r="KJJ15" s="12"/>
      <c r="KJK15" s="12"/>
      <c r="KJL15" s="12"/>
      <c r="KJM15" s="12"/>
      <c r="KJN15" s="12"/>
      <c r="KJO15" s="12"/>
      <c r="KJP15" s="12"/>
      <c r="KJQ15" s="12"/>
      <c r="KJR15" s="12"/>
      <c r="KJS15" s="12"/>
      <c r="KJT15" s="12"/>
      <c r="KJU15" s="12"/>
      <c r="KJV15" s="12"/>
      <c r="KJW15" s="12"/>
      <c r="KJX15" s="12"/>
      <c r="KJY15" s="12"/>
      <c r="KJZ15" s="12"/>
      <c r="KKA15" s="12"/>
      <c r="KKB15" s="12"/>
      <c r="KKC15" s="12"/>
      <c r="KKD15" s="12"/>
      <c r="KKE15" s="12"/>
      <c r="KKF15" s="12"/>
      <c r="KKG15" s="12"/>
      <c r="KKH15" s="12"/>
      <c r="KKI15" s="12"/>
      <c r="KKJ15" s="12"/>
      <c r="KKK15" s="12"/>
      <c r="KKL15" s="12"/>
      <c r="KKM15" s="12"/>
      <c r="KKN15" s="12"/>
      <c r="KKO15" s="12"/>
      <c r="KKP15" s="12"/>
      <c r="KKQ15" s="12"/>
      <c r="KKR15" s="12"/>
      <c r="KKS15" s="12"/>
      <c r="KKT15" s="12"/>
      <c r="KKU15" s="12"/>
      <c r="KKV15" s="12"/>
      <c r="KKW15" s="12"/>
      <c r="KKX15" s="12"/>
      <c r="KKY15" s="12"/>
      <c r="KKZ15" s="12"/>
      <c r="KLA15" s="12"/>
      <c r="KLB15" s="12"/>
      <c r="KLC15" s="12"/>
      <c r="KLD15" s="12"/>
      <c r="KLE15" s="12"/>
      <c r="KLF15" s="12"/>
      <c r="KLG15" s="12"/>
      <c r="KLH15" s="12"/>
      <c r="KLI15" s="12"/>
      <c r="KLJ15" s="12"/>
      <c r="KLK15" s="12"/>
      <c r="KLL15" s="12"/>
      <c r="KLM15" s="12"/>
      <c r="KLN15" s="12"/>
      <c r="KLO15" s="12"/>
      <c r="KLP15" s="12"/>
      <c r="KLQ15" s="12"/>
      <c r="KLR15" s="12"/>
      <c r="KLS15" s="12"/>
      <c r="KLT15" s="12"/>
      <c r="KLU15" s="12"/>
      <c r="KLV15" s="12"/>
      <c r="KLW15" s="12"/>
      <c r="KLX15" s="12"/>
      <c r="KLY15" s="12"/>
      <c r="KLZ15" s="12"/>
      <c r="KMA15" s="12"/>
      <c r="KMB15" s="12"/>
      <c r="KMC15" s="12"/>
      <c r="KMD15" s="12"/>
      <c r="KME15" s="12"/>
      <c r="KMF15" s="12"/>
      <c r="KMG15" s="12"/>
      <c r="KMH15" s="12"/>
      <c r="KMI15" s="12"/>
      <c r="KMJ15" s="12"/>
      <c r="KMK15" s="12"/>
      <c r="KML15" s="12"/>
      <c r="KMM15" s="12"/>
      <c r="KMN15" s="12"/>
      <c r="KMO15" s="12"/>
      <c r="KMP15" s="12"/>
      <c r="KMQ15" s="12"/>
      <c r="KMR15" s="12"/>
      <c r="KMS15" s="12"/>
      <c r="KMT15" s="12"/>
      <c r="KMU15" s="12"/>
      <c r="KMV15" s="12"/>
      <c r="KMW15" s="12"/>
      <c r="KMX15" s="12"/>
      <c r="KMY15" s="12"/>
      <c r="KMZ15" s="12"/>
      <c r="KNA15" s="12"/>
      <c r="KNB15" s="12"/>
      <c r="KNC15" s="12"/>
      <c r="KND15" s="12"/>
      <c r="KNE15" s="12"/>
      <c r="KNF15" s="12"/>
      <c r="KNG15" s="12"/>
      <c r="KNH15" s="12"/>
      <c r="KNI15" s="12"/>
      <c r="KNJ15" s="12"/>
      <c r="KNK15" s="12"/>
      <c r="KNL15" s="12"/>
      <c r="KNM15" s="12"/>
      <c r="KNN15" s="12"/>
      <c r="KNO15" s="12"/>
      <c r="KNP15" s="12"/>
      <c r="KNQ15" s="12"/>
      <c r="KNR15" s="12"/>
      <c r="KNS15" s="12"/>
      <c r="KNT15" s="12"/>
      <c r="KNU15" s="12"/>
      <c r="KNV15" s="12"/>
      <c r="KNW15" s="12"/>
      <c r="KNX15" s="12"/>
      <c r="KNY15" s="12"/>
      <c r="KNZ15" s="12"/>
      <c r="KOA15" s="12"/>
      <c r="KOB15" s="12"/>
      <c r="KOC15" s="12"/>
      <c r="KOD15" s="12"/>
      <c r="KOE15" s="12"/>
      <c r="KOF15" s="12"/>
      <c r="KOG15" s="12"/>
      <c r="KOH15" s="12"/>
      <c r="KOI15" s="12"/>
      <c r="KOJ15" s="12"/>
      <c r="KOK15" s="12"/>
      <c r="KOL15" s="12"/>
      <c r="KOM15" s="12"/>
      <c r="KON15" s="12"/>
      <c r="KOO15" s="12"/>
      <c r="KOP15" s="12"/>
      <c r="KOQ15" s="12"/>
      <c r="KOR15" s="12"/>
      <c r="KOS15" s="12"/>
      <c r="KOT15" s="12"/>
      <c r="KOU15" s="12"/>
      <c r="KOV15" s="12"/>
      <c r="KOW15" s="12"/>
      <c r="KOX15" s="12"/>
      <c r="KOY15" s="12"/>
      <c r="KOZ15" s="12"/>
      <c r="KPA15" s="12"/>
      <c r="KPB15" s="12"/>
      <c r="KPC15" s="12"/>
      <c r="KPD15" s="12"/>
      <c r="KPE15" s="12"/>
      <c r="KPF15" s="12"/>
      <c r="KPG15" s="12"/>
      <c r="KPH15" s="12"/>
      <c r="KPI15" s="12"/>
      <c r="KPJ15" s="12"/>
      <c r="KPK15" s="12"/>
      <c r="KPL15" s="12"/>
      <c r="KPM15" s="12"/>
      <c r="KPN15" s="12"/>
      <c r="KPO15" s="12"/>
      <c r="KPP15" s="12"/>
      <c r="KPQ15" s="12"/>
      <c r="KPR15" s="12"/>
      <c r="KPS15" s="12"/>
      <c r="KPT15" s="12"/>
      <c r="KPU15" s="12"/>
      <c r="KPV15" s="12"/>
      <c r="KPW15" s="12"/>
      <c r="KPX15" s="12"/>
      <c r="KPY15" s="12"/>
      <c r="KPZ15" s="12"/>
      <c r="KQA15" s="12"/>
      <c r="KQB15" s="12"/>
      <c r="KQC15" s="12"/>
      <c r="KQD15" s="12"/>
      <c r="KQE15" s="12"/>
      <c r="KQF15" s="12"/>
      <c r="KQG15" s="12"/>
      <c r="KQH15" s="12"/>
      <c r="KQI15" s="12"/>
      <c r="KQJ15" s="12"/>
      <c r="KQK15" s="12"/>
      <c r="KQL15" s="12"/>
      <c r="KQM15" s="12"/>
      <c r="KQN15" s="12"/>
      <c r="KQO15" s="12"/>
      <c r="KQP15" s="12"/>
      <c r="KQQ15" s="12"/>
      <c r="KQR15" s="12"/>
      <c r="KQS15" s="12"/>
      <c r="KQT15" s="12"/>
      <c r="KQU15" s="12"/>
      <c r="KQV15" s="12"/>
      <c r="KQW15" s="12"/>
      <c r="KQX15" s="12"/>
      <c r="KQY15" s="12"/>
      <c r="KQZ15" s="12"/>
      <c r="KRA15" s="12"/>
      <c r="KRB15" s="12"/>
      <c r="KRC15" s="12"/>
      <c r="KRD15" s="12"/>
      <c r="KRE15" s="12"/>
      <c r="KRF15" s="12"/>
      <c r="KRG15" s="12"/>
      <c r="KRH15" s="12"/>
      <c r="KRI15" s="12"/>
      <c r="KRJ15" s="12"/>
      <c r="KRK15" s="12"/>
      <c r="KRL15" s="12"/>
      <c r="KRM15" s="12"/>
      <c r="KRN15" s="12"/>
      <c r="KRO15" s="12"/>
      <c r="KRP15" s="12"/>
      <c r="KRQ15" s="12"/>
      <c r="KRR15" s="12"/>
      <c r="KRS15" s="12"/>
      <c r="KRT15" s="12"/>
      <c r="KRU15" s="12"/>
      <c r="KRV15" s="12"/>
      <c r="KRW15" s="12"/>
      <c r="KRX15" s="12"/>
      <c r="KRY15" s="12"/>
      <c r="KRZ15" s="12"/>
      <c r="KSA15" s="12"/>
      <c r="KSB15" s="12"/>
      <c r="KSC15" s="12"/>
      <c r="KSD15" s="12"/>
      <c r="KSE15" s="12"/>
      <c r="KSF15" s="12"/>
      <c r="KSG15" s="12"/>
      <c r="KSH15" s="12"/>
      <c r="KSI15" s="12"/>
      <c r="KSJ15" s="12"/>
      <c r="KSK15" s="12"/>
      <c r="KSL15" s="12"/>
      <c r="KSM15" s="12"/>
      <c r="KSN15" s="12"/>
      <c r="KSO15" s="12"/>
      <c r="KSP15" s="12"/>
      <c r="KSQ15" s="12"/>
      <c r="KSR15" s="12"/>
      <c r="KSS15" s="12"/>
      <c r="KST15" s="12"/>
      <c r="KSU15" s="12"/>
      <c r="KSV15" s="12"/>
      <c r="KSW15" s="12"/>
      <c r="KSX15" s="12"/>
      <c r="KSY15" s="12"/>
      <c r="KSZ15" s="12"/>
      <c r="KTA15" s="12"/>
      <c r="KTB15" s="12"/>
      <c r="KTC15" s="12"/>
      <c r="KTD15" s="12"/>
      <c r="KTE15" s="12"/>
      <c r="KTF15" s="12"/>
      <c r="KTG15" s="12"/>
      <c r="KTH15" s="12"/>
      <c r="KTI15" s="12"/>
      <c r="KTJ15" s="12"/>
      <c r="KTK15" s="12"/>
      <c r="KTL15" s="12"/>
      <c r="KTM15" s="12"/>
      <c r="KTN15" s="12"/>
      <c r="KTO15" s="12"/>
      <c r="KTP15" s="12"/>
      <c r="KTQ15" s="12"/>
      <c r="KTR15" s="12"/>
      <c r="KTS15" s="12"/>
      <c r="KTT15" s="12"/>
      <c r="KTU15" s="12"/>
      <c r="KTV15" s="12"/>
      <c r="KTW15" s="12"/>
      <c r="KTX15" s="12"/>
      <c r="KTY15" s="12"/>
      <c r="KTZ15" s="12"/>
      <c r="KUA15" s="12"/>
      <c r="KUB15" s="12"/>
      <c r="KUC15" s="12"/>
      <c r="KUD15" s="12"/>
      <c r="KUE15" s="12"/>
      <c r="KUF15" s="12"/>
      <c r="KUG15" s="12"/>
      <c r="KUH15" s="12"/>
      <c r="KUI15" s="12"/>
      <c r="KUJ15" s="12"/>
      <c r="KUK15" s="12"/>
      <c r="KUL15" s="12"/>
      <c r="KUM15" s="12"/>
      <c r="KUN15" s="12"/>
      <c r="KUO15" s="12"/>
      <c r="KUP15" s="12"/>
      <c r="KUQ15" s="12"/>
      <c r="KUR15" s="12"/>
      <c r="KUS15" s="12"/>
      <c r="KUT15" s="12"/>
      <c r="KUU15" s="12"/>
      <c r="KUV15" s="12"/>
      <c r="KUW15" s="12"/>
      <c r="KUX15" s="12"/>
      <c r="KUY15" s="12"/>
      <c r="KUZ15" s="12"/>
      <c r="KVA15" s="12"/>
      <c r="KVB15" s="12"/>
      <c r="KVC15" s="12"/>
      <c r="KVD15" s="12"/>
      <c r="KVE15" s="12"/>
      <c r="KVF15" s="12"/>
      <c r="KVG15" s="12"/>
      <c r="KVH15" s="12"/>
      <c r="KVI15" s="12"/>
      <c r="KVJ15" s="12"/>
      <c r="KVK15" s="12"/>
      <c r="KVL15" s="12"/>
      <c r="KVM15" s="12"/>
      <c r="KVN15" s="12"/>
      <c r="KVO15" s="12"/>
      <c r="KVP15" s="12"/>
      <c r="KVQ15" s="12"/>
      <c r="KVR15" s="12"/>
      <c r="KVS15" s="12"/>
      <c r="KVT15" s="12"/>
      <c r="KVU15" s="12"/>
      <c r="KVV15" s="12"/>
      <c r="KVW15" s="12"/>
      <c r="KVX15" s="12"/>
      <c r="KVY15" s="12"/>
      <c r="KVZ15" s="12"/>
      <c r="KWA15" s="12"/>
      <c r="KWB15" s="12"/>
      <c r="KWC15" s="12"/>
      <c r="KWD15" s="12"/>
      <c r="KWE15" s="12"/>
      <c r="KWF15" s="12"/>
      <c r="KWG15" s="12"/>
      <c r="KWH15" s="12"/>
      <c r="KWI15" s="12"/>
      <c r="KWJ15" s="12"/>
      <c r="KWK15" s="12"/>
      <c r="KWL15" s="12"/>
      <c r="KWM15" s="12"/>
      <c r="KWN15" s="12"/>
      <c r="KWO15" s="12"/>
      <c r="KWP15" s="12"/>
      <c r="KWQ15" s="12"/>
      <c r="KWR15" s="12"/>
      <c r="KWS15" s="12"/>
      <c r="KWT15" s="12"/>
      <c r="KWU15" s="12"/>
      <c r="KWV15" s="12"/>
      <c r="KWW15" s="12"/>
      <c r="KWX15" s="12"/>
      <c r="KWY15" s="12"/>
      <c r="KWZ15" s="12"/>
      <c r="KXA15" s="12"/>
      <c r="KXB15" s="12"/>
      <c r="KXC15" s="12"/>
      <c r="KXD15" s="12"/>
      <c r="KXE15" s="12"/>
      <c r="KXF15" s="12"/>
      <c r="KXG15" s="12"/>
      <c r="KXH15" s="12"/>
      <c r="KXI15" s="12"/>
      <c r="KXJ15" s="12"/>
      <c r="KXK15" s="12"/>
      <c r="KXL15" s="12"/>
      <c r="KXM15" s="12"/>
      <c r="KXN15" s="12"/>
      <c r="KXO15" s="12"/>
      <c r="KXP15" s="12"/>
      <c r="KXQ15" s="12"/>
      <c r="KXR15" s="12"/>
      <c r="KXS15" s="12"/>
      <c r="KXT15" s="12"/>
      <c r="KXU15" s="12"/>
      <c r="KXV15" s="12"/>
      <c r="KXW15" s="12"/>
      <c r="KXX15" s="12"/>
      <c r="KXY15" s="12"/>
      <c r="KXZ15" s="12"/>
      <c r="KYA15" s="12"/>
      <c r="KYB15" s="12"/>
      <c r="KYC15" s="12"/>
      <c r="KYD15" s="12"/>
      <c r="KYE15" s="12"/>
      <c r="KYF15" s="12"/>
      <c r="KYG15" s="12"/>
      <c r="KYH15" s="12"/>
      <c r="KYI15" s="12"/>
      <c r="KYJ15" s="12"/>
      <c r="KYK15" s="12"/>
      <c r="KYL15" s="12"/>
      <c r="KYM15" s="12"/>
      <c r="KYN15" s="12"/>
      <c r="KYO15" s="12"/>
      <c r="KYP15" s="12"/>
      <c r="KYQ15" s="12"/>
      <c r="KYR15" s="12"/>
      <c r="KYS15" s="12"/>
      <c r="KYT15" s="12"/>
      <c r="KYU15" s="12"/>
      <c r="KYV15" s="12"/>
      <c r="KYW15" s="12"/>
      <c r="KYX15" s="12"/>
      <c r="KYY15" s="12"/>
      <c r="KYZ15" s="12"/>
      <c r="KZA15" s="12"/>
      <c r="KZB15" s="12"/>
      <c r="KZC15" s="12"/>
      <c r="KZD15" s="12"/>
      <c r="KZE15" s="12"/>
      <c r="KZF15" s="12"/>
      <c r="KZG15" s="12"/>
      <c r="KZH15" s="12"/>
      <c r="KZI15" s="12"/>
      <c r="KZJ15" s="12"/>
      <c r="KZK15" s="12"/>
      <c r="KZL15" s="12"/>
      <c r="KZM15" s="12"/>
      <c r="KZN15" s="12"/>
      <c r="KZO15" s="12"/>
      <c r="KZP15" s="12"/>
      <c r="KZQ15" s="12"/>
      <c r="KZR15" s="12"/>
      <c r="KZS15" s="12"/>
      <c r="KZT15" s="12"/>
      <c r="KZU15" s="12"/>
      <c r="KZV15" s="12"/>
      <c r="KZW15" s="12"/>
      <c r="KZX15" s="12"/>
      <c r="KZY15" s="12"/>
      <c r="KZZ15" s="12"/>
      <c r="LAA15" s="12"/>
      <c r="LAB15" s="12"/>
      <c r="LAC15" s="12"/>
      <c r="LAD15" s="12"/>
      <c r="LAE15" s="12"/>
      <c r="LAF15" s="12"/>
      <c r="LAG15" s="12"/>
      <c r="LAH15" s="12"/>
      <c r="LAI15" s="12"/>
      <c r="LAJ15" s="12"/>
      <c r="LAK15" s="12"/>
      <c r="LAL15" s="12"/>
      <c r="LAM15" s="12"/>
      <c r="LAN15" s="12"/>
      <c r="LAO15" s="12"/>
      <c r="LAP15" s="12"/>
      <c r="LAQ15" s="12"/>
      <c r="LAR15" s="12"/>
      <c r="LAS15" s="12"/>
      <c r="LAT15" s="12"/>
      <c r="LAU15" s="12"/>
      <c r="LAV15" s="12"/>
      <c r="LAW15" s="12"/>
      <c r="LAX15" s="12"/>
      <c r="LAY15" s="12"/>
      <c r="LAZ15" s="12"/>
      <c r="LBA15" s="12"/>
      <c r="LBB15" s="12"/>
      <c r="LBC15" s="12"/>
      <c r="LBD15" s="12"/>
      <c r="LBE15" s="12"/>
      <c r="LBF15" s="12"/>
      <c r="LBG15" s="12"/>
      <c r="LBH15" s="12"/>
      <c r="LBI15" s="12"/>
      <c r="LBJ15" s="12"/>
      <c r="LBK15" s="12"/>
      <c r="LBL15" s="12"/>
      <c r="LBM15" s="12"/>
      <c r="LBN15" s="12"/>
      <c r="LBO15" s="12"/>
      <c r="LBP15" s="12"/>
      <c r="LBQ15" s="12"/>
      <c r="LBR15" s="12"/>
      <c r="LBS15" s="12"/>
      <c r="LBT15" s="12"/>
      <c r="LBU15" s="12"/>
      <c r="LBV15" s="12"/>
      <c r="LBW15" s="12"/>
      <c r="LBX15" s="12"/>
      <c r="LBY15" s="12"/>
      <c r="LBZ15" s="12"/>
      <c r="LCA15" s="12"/>
      <c r="LCB15" s="12"/>
      <c r="LCC15" s="12"/>
      <c r="LCD15" s="12"/>
      <c r="LCE15" s="12"/>
      <c r="LCF15" s="12"/>
      <c r="LCG15" s="12"/>
      <c r="LCH15" s="12"/>
      <c r="LCI15" s="12"/>
      <c r="LCJ15" s="12"/>
      <c r="LCK15" s="12"/>
      <c r="LCL15" s="12"/>
      <c r="LCM15" s="12"/>
      <c r="LCN15" s="12"/>
      <c r="LCO15" s="12"/>
      <c r="LCP15" s="12"/>
      <c r="LCQ15" s="12"/>
      <c r="LCR15" s="12"/>
      <c r="LCS15" s="12"/>
      <c r="LCT15" s="12"/>
      <c r="LCU15" s="12"/>
      <c r="LCV15" s="12"/>
      <c r="LCW15" s="12"/>
      <c r="LCX15" s="12"/>
      <c r="LCY15" s="12"/>
      <c r="LCZ15" s="12"/>
      <c r="LDA15" s="12"/>
      <c r="LDB15" s="12"/>
      <c r="LDC15" s="12"/>
      <c r="LDD15" s="12"/>
      <c r="LDE15" s="12"/>
      <c r="LDF15" s="12"/>
      <c r="LDG15" s="12"/>
      <c r="LDH15" s="12"/>
      <c r="LDI15" s="12"/>
      <c r="LDJ15" s="12"/>
      <c r="LDK15" s="12"/>
      <c r="LDL15" s="12"/>
      <c r="LDM15" s="12"/>
      <c r="LDN15" s="12"/>
      <c r="LDO15" s="12"/>
      <c r="LDP15" s="12"/>
      <c r="LDQ15" s="12"/>
      <c r="LDR15" s="12"/>
      <c r="LDS15" s="12"/>
      <c r="LDT15" s="12"/>
      <c r="LDU15" s="12"/>
      <c r="LDV15" s="12"/>
      <c r="LDW15" s="12"/>
      <c r="LDX15" s="12"/>
      <c r="LDY15" s="12"/>
      <c r="LDZ15" s="12"/>
      <c r="LEA15" s="12"/>
      <c r="LEB15" s="12"/>
      <c r="LEC15" s="12"/>
      <c r="LED15" s="12"/>
      <c r="LEE15" s="12"/>
      <c r="LEF15" s="12"/>
      <c r="LEG15" s="12"/>
      <c r="LEH15" s="12"/>
      <c r="LEI15" s="12"/>
      <c r="LEJ15" s="12"/>
      <c r="LEK15" s="12"/>
      <c r="LEL15" s="12"/>
      <c r="LEM15" s="12"/>
      <c r="LEN15" s="12"/>
      <c r="LEO15" s="12"/>
      <c r="LEP15" s="12"/>
      <c r="LEQ15" s="12"/>
      <c r="LER15" s="12"/>
      <c r="LES15" s="12"/>
      <c r="LET15" s="12"/>
      <c r="LEU15" s="12"/>
      <c r="LEV15" s="12"/>
      <c r="LEW15" s="12"/>
      <c r="LEX15" s="12"/>
      <c r="LEY15" s="12"/>
      <c r="LEZ15" s="12"/>
      <c r="LFA15" s="12"/>
      <c r="LFB15" s="12"/>
      <c r="LFC15" s="12"/>
      <c r="LFD15" s="12"/>
      <c r="LFE15" s="12"/>
      <c r="LFF15" s="12"/>
      <c r="LFG15" s="12"/>
      <c r="LFH15" s="12"/>
      <c r="LFI15" s="12"/>
      <c r="LFJ15" s="12"/>
      <c r="LFK15" s="12"/>
      <c r="LFL15" s="12"/>
      <c r="LFM15" s="12"/>
      <c r="LFN15" s="12"/>
      <c r="LFO15" s="12"/>
      <c r="LFP15" s="12"/>
      <c r="LFQ15" s="12"/>
      <c r="LFR15" s="12"/>
      <c r="LFS15" s="12"/>
      <c r="LFT15" s="12"/>
      <c r="LFU15" s="12"/>
      <c r="LFV15" s="12"/>
      <c r="LFW15" s="12"/>
      <c r="LFX15" s="12"/>
      <c r="LFY15" s="12"/>
      <c r="LFZ15" s="12"/>
      <c r="LGA15" s="12"/>
      <c r="LGB15" s="12"/>
      <c r="LGC15" s="12"/>
      <c r="LGD15" s="12"/>
      <c r="LGE15" s="12"/>
      <c r="LGF15" s="12"/>
      <c r="LGG15" s="12"/>
      <c r="LGH15" s="12"/>
      <c r="LGI15" s="12"/>
      <c r="LGJ15" s="12"/>
      <c r="LGK15" s="12"/>
      <c r="LGL15" s="12"/>
      <c r="LGM15" s="12"/>
      <c r="LGN15" s="12"/>
      <c r="LGO15" s="12"/>
      <c r="LGP15" s="12"/>
      <c r="LGQ15" s="12"/>
      <c r="LGR15" s="12"/>
      <c r="LGS15" s="12"/>
      <c r="LGT15" s="12"/>
      <c r="LGU15" s="12"/>
      <c r="LGV15" s="12"/>
      <c r="LGW15" s="12"/>
      <c r="LGX15" s="12"/>
      <c r="LGY15" s="12"/>
      <c r="LGZ15" s="12"/>
      <c r="LHA15" s="12"/>
      <c r="LHB15" s="12"/>
      <c r="LHC15" s="12"/>
      <c r="LHD15" s="12"/>
      <c r="LHE15" s="12"/>
      <c r="LHF15" s="12"/>
      <c r="LHG15" s="12"/>
      <c r="LHH15" s="12"/>
      <c r="LHI15" s="12"/>
      <c r="LHJ15" s="12"/>
      <c r="LHK15" s="12"/>
      <c r="LHL15" s="12"/>
      <c r="LHM15" s="12"/>
      <c r="LHN15" s="12"/>
      <c r="LHO15" s="12"/>
      <c r="LHP15" s="12"/>
      <c r="LHQ15" s="12"/>
      <c r="LHR15" s="12"/>
      <c r="LHS15" s="12"/>
      <c r="LHT15" s="12"/>
      <c r="LHU15" s="12"/>
      <c r="LHV15" s="12"/>
      <c r="LHW15" s="12"/>
      <c r="LHX15" s="12"/>
      <c r="LHY15" s="12"/>
      <c r="LHZ15" s="12"/>
      <c r="LIA15" s="12"/>
      <c r="LIB15" s="12"/>
      <c r="LIC15" s="12"/>
      <c r="LID15" s="12"/>
      <c r="LIE15" s="12"/>
      <c r="LIF15" s="12"/>
      <c r="LIG15" s="12"/>
      <c r="LIH15" s="12"/>
      <c r="LII15" s="12"/>
      <c r="LIJ15" s="12"/>
      <c r="LIK15" s="12"/>
      <c r="LIL15" s="12"/>
      <c r="LIM15" s="12"/>
      <c r="LIN15" s="12"/>
      <c r="LIO15" s="12"/>
      <c r="LIP15" s="12"/>
      <c r="LIQ15" s="12"/>
      <c r="LIR15" s="12"/>
      <c r="LIS15" s="12"/>
      <c r="LIT15" s="12"/>
      <c r="LIU15" s="12"/>
      <c r="LIV15" s="12"/>
      <c r="LIW15" s="12"/>
      <c r="LIX15" s="12"/>
      <c r="LIY15" s="12"/>
      <c r="LIZ15" s="12"/>
      <c r="LJA15" s="12"/>
      <c r="LJB15" s="12"/>
      <c r="LJC15" s="12"/>
      <c r="LJD15" s="12"/>
      <c r="LJE15" s="12"/>
      <c r="LJF15" s="12"/>
      <c r="LJG15" s="12"/>
      <c r="LJH15" s="12"/>
      <c r="LJI15" s="12"/>
      <c r="LJJ15" s="12"/>
      <c r="LJK15" s="12"/>
      <c r="LJL15" s="12"/>
      <c r="LJM15" s="12"/>
      <c r="LJN15" s="12"/>
      <c r="LJO15" s="12"/>
      <c r="LJP15" s="12"/>
      <c r="LJQ15" s="12"/>
      <c r="LJR15" s="12"/>
      <c r="LJS15" s="12"/>
      <c r="LJT15" s="12"/>
      <c r="LJU15" s="12"/>
      <c r="LJV15" s="12"/>
      <c r="LJW15" s="12"/>
      <c r="LJX15" s="12"/>
      <c r="LJY15" s="12"/>
      <c r="LJZ15" s="12"/>
      <c r="LKA15" s="12"/>
      <c r="LKB15" s="12"/>
      <c r="LKC15" s="12"/>
      <c r="LKD15" s="12"/>
      <c r="LKE15" s="12"/>
      <c r="LKF15" s="12"/>
      <c r="LKG15" s="12"/>
      <c r="LKH15" s="12"/>
      <c r="LKI15" s="12"/>
      <c r="LKJ15" s="12"/>
      <c r="LKK15" s="12"/>
      <c r="LKL15" s="12"/>
      <c r="LKM15" s="12"/>
      <c r="LKN15" s="12"/>
      <c r="LKO15" s="12"/>
      <c r="LKP15" s="12"/>
      <c r="LKQ15" s="12"/>
      <c r="LKR15" s="12"/>
      <c r="LKS15" s="12"/>
      <c r="LKT15" s="12"/>
      <c r="LKU15" s="12"/>
      <c r="LKV15" s="12"/>
      <c r="LKW15" s="12"/>
      <c r="LKX15" s="12"/>
      <c r="LKY15" s="12"/>
      <c r="LKZ15" s="12"/>
      <c r="LLA15" s="12"/>
      <c r="LLB15" s="12"/>
      <c r="LLC15" s="12"/>
      <c r="LLD15" s="12"/>
      <c r="LLE15" s="12"/>
      <c r="LLF15" s="12"/>
      <c r="LLG15" s="12"/>
      <c r="LLH15" s="12"/>
      <c r="LLI15" s="12"/>
      <c r="LLJ15" s="12"/>
      <c r="LLK15" s="12"/>
      <c r="LLL15" s="12"/>
      <c r="LLM15" s="12"/>
      <c r="LLN15" s="12"/>
      <c r="LLO15" s="12"/>
      <c r="LLP15" s="12"/>
      <c r="LLQ15" s="12"/>
      <c r="LLR15" s="12"/>
      <c r="LLS15" s="12"/>
      <c r="LLT15" s="12"/>
      <c r="LLU15" s="12"/>
      <c r="LLV15" s="12"/>
      <c r="LLW15" s="12"/>
      <c r="LLX15" s="12"/>
      <c r="LLY15" s="12"/>
      <c r="LLZ15" s="12"/>
      <c r="LMA15" s="12"/>
      <c r="LMB15" s="12"/>
      <c r="LMC15" s="12"/>
      <c r="LMD15" s="12"/>
      <c r="LME15" s="12"/>
      <c r="LMF15" s="12"/>
      <c r="LMG15" s="12"/>
      <c r="LMH15" s="12"/>
      <c r="LMI15" s="12"/>
      <c r="LMJ15" s="12"/>
      <c r="LMK15" s="12"/>
      <c r="LML15" s="12"/>
      <c r="LMM15" s="12"/>
      <c r="LMN15" s="12"/>
      <c r="LMO15" s="12"/>
      <c r="LMP15" s="12"/>
      <c r="LMQ15" s="12"/>
      <c r="LMR15" s="12"/>
      <c r="LMS15" s="12"/>
      <c r="LMT15" s="12"/>
      <c r="LMU15" s="12"/>
      <c r="LMV15" s="12"/>
      <c r="LMW15" s="12"/>
      <c r="LMX15" s="12"/>
      <c r="LMY15" s="12"/>
      <c r="LMZ15" s="12"/>
      <c r="LNA15" s="12"/>
      <c r="LNB15" s="12"/>
      <c r="LNC15" s="12"/>
      <c r="LND15" s="12"/>
      <c r="LNE15" s="12"/>
      <c r="LNF15" s="12"/>
      <c r="LNG15" s="12"/>
      <c r="LNH15" s="12"/>
      <c r="LNI15" s="12"/>
      <c r="LNJ15" s="12"/>
      <c r="LNK15" s="12"/>
      <c r="LNL15" s="12"/>
      <c r="LNM15" s="12"/>
      <c r="LNN15" s="12"/>
      <c r="LNO15" s="12"/>
      <c r="LNP15" s="12"/>
      <c r="LNQ15" s="12"/>
      <c r="LNR15" s="12"/>
      <c r="LNS15" s="12"/>
      <c r="LNT15" s="12"/>
      <c r="LNU15" s="12"/>
      <c r="LNV15" s="12"/>
      <c r="LNW15" s="12"/>
      <c r="LNX15" s="12"/>
      <c r="LNY15" s="12"/>
      <c r="LNZ15" s="12"/>
      <c r="LOA15" s="12"/>
      <c r="LOB15" s="12"/>
      <c r="LOC15" s="12"/>
      <c r="LOD15" s="12"/>
      <c r="LOE15" s="12"/>
      <c r="LOF15" s="12"/>
      <c r="LOG15" s="12"/>
      <c r="LOH15" s="12"/>
      <c r="LOI15" s="12"/>
      <c r="LOJ15" s="12"/>
      <c r="LOK15" s="12"/>
      <c r="LOL15" s="12"/>
      <c r="LOM15" s="12"/>
      <c r="LON15" s="12"/>
      <c r="LOO15" s="12"/>
      <c r="LOP15" s="12"/>
      <c r="LOQ15" s="12"/>
      <c r="LOR15" s="12"/>
      <c r="LOS15" s="12"/>
      <c r="LOT15" s="12"/>
      <c r="LOU15" s="12"/>
      <c r="LOV15" s="12"/>
      <c r="LOW15" s="12"/>
      <c r="LOX15" s="12"/>
      <c r="LOY15" s="12"/>
      <c r="LOZ15" s="12"/>
      <c r="LPA15" s="12"/>
      <c r="LPB15" s="12"/>
      <c r="LPC15" s="12"/>
      <c r="LPD15" s="12"/>
      <c r="LPE15" s="12"/>
      <c r="LPF15" s="12"/>
      <c r="LPG15" s="12"/>
      <c r="LPH15" s="12"/>
      <c r="LPI15" s="12"/>
      <c r="LPJ15" s="12"/>
      <c r="LPK15" s="12"/>
      <c r="LPL15" s="12"/>
      <c r="LPM15" s="12"/>
      <c r="LPN15" s="12"/>
      <c r="LPO15" s="12"/>
      <c r="LPP15" s="12"/>
      <c r="LPQ15" s="12"/>
      <c r="LPR15" s="12"/>
      <c r="LPS15" s="12"/>
      <c r="LPT15" s="12"/>
      <c r="LPU15" s="12"/>
      <c r="LPV15" s="12"/>
      <c r="LPW15" s="12"/>
      <c r="LPX15" s="12"/>
      <c r="LPY15" s="12"/>
      <c r="LPZ15" s="12"/>
      <c r="LQA15" s="12"/>
      <c r="LQB15" s="12"/>
      <c r="LQC15" s="12"/>
      <c r="LQD15" s="12"/>
      <c r="LQE15" s="12"/>
      <c r="LQF15" s="12"/>
      <c r="LQG15" s="12"/>
      <c r="LQH15" s="12"/>
      <c r="LQI15" s="12"/>
      <c r="LQJ15" s="12"/>
      <c r="LQK15" s="12"/>
      <c r="LQL15" s="12"/>
      <c r="LQM15" s="12"/>
      <c r="LQN15" s="12"/>
      <c r="LQO15" s="12"/>
      <c r="LQP15" s="12"/>
      <c r="LQQ15" s="12"/>
      <c r="LQR15" s="12"/>
      <c r="LQS15" s="12"/>
      <c r="LQT15" s="12"/>
      <c r="LQU15" s="12"/>
      <c r="LQV15" s="12"/>
      <c r="LQW15" s="12"/>
      <c r="LQX15" s="12"/>
      <c r="LQY15" s="12"/>
      <c r="LQZ15" s="12"/>
      <c r="LRA15" s="12"/>
      <c r="LRB15" s="12"/>
      <c r="LRC15" s="12"/>
      <c r="LRD15" s="12"/>
      <c r="LRE15" s="12"/>
      <c r="LRF15" s="12"/>
      <c r="LRG15" s="12"/>
      <c r="LRH15" s="12"/>
      <c r="LRI15" s="12"/>
      <c r="LRJ15" s="12"/>
      <c r="LRK15" s="12"/>
      <c r="LRL15" s="12"/>
      <c r="LRM15" s="12"/>
      <c r="LRN15" s="12"/>
      <c r="LRO15" s="12"/>
      <c r="LRP15" s="12"/>
      <c r="LRQ15" s="12"/>
      <c r="LRR15" s="12"/>
      <c r="LRS15" s="12"/>
      <c r="LRT15" s="12"/>
      <c r="LRU15" s="12"/>
      <c r="LRV15" s="12"/>
      <c r="LRW15" s="12"/>
      <c r="LRX15" s="12"/>
      <c r="LRY15" s="12"/>
      <c r="LRZ15" s="12"/>
      <c r="LSA15" s="12"/>
      <c r="LSB15" s="12"/>
      <c r="LSC15" s="12"/>
      <c r="LSD15" s="12"/>
      <c r="LSE15" s="12"/>
      <c r="LSF15" s="12"/>
      <c r="LSG15" s="12"/>
      <c r="LSH15" s="12"/>
      <c r="LSI15" s="12"/>
      <c r="LSJ15" s="12"/>
      <c r="LSK15" s="12"/>
      <c r="LSL15" s="12"/>
      <c r="LSM15" s="12"/>
      <c r="LSN15" s="12"/>
      <c r="LSO15" s="12"/>
      <c r="LSP15" s="12"/>
      <c r="LSQ15" s="12"/>
      <c r="LSR15" s="12"/>
      <c r="LSS15" s="12"/>
      <c r="LST15" s="12"/>
      <c r="LSU15" s="12"/>
      <c r="LSV15" s="12"/>
      <c r="LSW15" s="12"/>
      <c r="LSX15" s="12"/>
      <c r="LSY15" s="12"/>
      <c r="LSZ15" s="12"/>
      <c r="LTA15" s="12"/>
      <c r="LTB15" s="12"/>
      <c r="LTC15" s="12"/>
      <c r="LTD15" s="12"/>
      <c r="LTE15" s="12"/>
      <c r="LTF15" s="12"/>
      <c r="LTG15" s="12"/>
      <c r="LTH15" s="12"/>
      <c r="LTI15" s="12"/>
      <c r="LTJ15" s="12"/>
      <c r="LTK15" s="12"/>
      <c r="LTL15" s="12"/>
      <c r="LTM15" s="12"/>
      <c r="LTN15" s="12"/>
      <c r="LTO15" s="12"/>
      <c r="LTP15" s="12"/>
      <c r="LTQ15" s="12"/>
      <c r="LTR15" s="12"/>
      <c r="LTS15" s="12"/>
      <c r="LTT15" s="12"/>
      <c r="LTU15" s="12"/>
      <c r="LTV15" s="12"/>
      <c r="LTW15" s="12"/>
      <c r="LTX15" s="12"/>
      <c r="LTY15" s="12"/>
      <c r="LTZ15" s="12"/>
      <c r="LUA15" s="12"/>
      <c r="LUB15" s="12"/>
      <c r="LUC15" s="12"/>
      <c r="LUD15" s="12"/>
      <c r="LUE15" s="12"/>
      <c r="LUF15" s="12"/>
      <c r="LUG15" s="12"/>
      <c r="LUH15" s="12"/>
      <c r="LUI15" s="12"/>
      <c r="LUJ15" s="12"/>
      <c r="LUK15" s="12"/>
      <c r="LUL15" s="12"/>
      <c r="LUM15" s="12"/>
      <c r="LUN15" s="12"/>
      <c r="LUO15" s="12"/>
      <c r="LUP15" s="12"/>
      <c r="LUQ15" s="12"/>
      <c r="LUR15" s="12"/>
      <c r="LUS15" s="12"/>
      <c r="LUT15" s="12"/>
      <c r="LUU15" s="12"/>
      <c r="LUV15" s="12"/>
      <c r="LUW15" s="12"/>
      <c r="LUX15" s="12"/>
      <c r="LUY15" s="12"/>
      <c r="LUZ15" s="12"/>
      <c r="LVA15" s="12"/>
      <c r="LVB15" s="12"/>
      <c r="LVC15" s="12"/>
      <c r="LVD15" s="12"/>
      <c r="LVE15" s="12"/>
      <c r="LVF15" s="12"/>
      <c r="LVG15" s="12"/>
      <c r="LVH15" s="12"/>
      <c r="LVI15" s="12"/>
      <c r="LVJ15" s="12"/>
      <c r="LVK15" s="12"/>
      <c r="LVL15" s="12"/>
      <c r="LVM15" s="12"/>
      <c r="LVN15" s="12"/>
      <c r="LVO15" s="12"/>
      <c r="LVP15" s="12"/>
      <c r="LVQ15" s="12"/>
      <c r="LVR15" s="12"/>
      <c r="LVS15" s="12"/>
      <c r="LVT15" s="12"/>
      <c r="LVU15" s="12"/>
      <c r="LVV15" s="12"/>
      <c r="LVW15" s="12"/>
      <c r="LVX15" s="12"/>
      <c r="LVY15" s="12"/>
      <c r="LVZ15" s="12"/>
      <c r="LWA15" s="12"/>
      <c r="LWB15" s="12"/>
      <c r="LWC15" s="12"/>
      <c r="LWD15" s="12"/>
      <c r="LWE15" s="12"/>
      <c r="LWF15" s="12"/>
      <c r="LWG15" s="12"/>
      <c r="LWH15" s="12"/>
      <c r="LWI15" s="12"/>
      <c r="LWJ15" s="12"/>
      <c r="LWK15" s="12"/>
      <c r="LWL15" s="12"/>
      <c r="LWM15" s="12"/>
      <c r="LWN15" s="12"/>
      <c r="LWO15" s="12"/>
      <c r="LWP15" s="12"/>
      <c r="LWQ15" s="12"/>
      <c r="LWR15" s="12"/>
      <c r="LWS15" s="12"/>
      <c r="LWT15" s="12"/>
      <c r="LWU15" s="12"/>
      <c r="LWV15" s="12"/>
      <c r="LWW15" s="12"/>
      <c r="LWX15" s="12"/>
      <c r="LWY15" s="12"/>
      <c r="LWZ15" s="12"/>
      <c r="LXA15" s="12"/>
      <c r="LXB15" s="12"/>
      <c r="LXC15" s="12"/>
      <c r="LXD15" s="12"/>
      <c r="LXE15" s="12"/>
      <c r="LXF15" s="12"/>
      <c r="LXG15" s="12"/>
      <c r="LXH15" s="12"/>
      <c r="LXI15" s="12"/>
      <c r="LXJ15" s="12"/>
      <c r="LXK15" s="12"/>
      <c r="LXL15" s="12"/>
      <c r="LXM15" s="12"/>
      <c r="LXN15" s="12"/>
      <c r="LXO15" s="12"/>
      <c r="LXP15" s="12"/>
      <c r="LXQ15" s="12"/>
      <c r="LXR15" s="12"/>
      <c r="LXS15" s="12"/>
      <c r="LXT15" s="12"/>
      <c r="LXU15" s="12"/>
      <c r="LXV15" s="12"/>
      <c r="LXW15" s="12"/>
      <c r="LXX15" s="12"/>
      <c r="LXY15" s="12"/>
      <c r="LXZ15" s="12"/>
      <c r="LYA15" s="12"/>
      <c r="LYB15" s="12"/>
      <c r="LYC15" s="12"/>
      <c r="LYD15" s="12"/>
      <c r="LYE15" s="12"/>
      <c r="LYF15" s="12"/>
      <c r="LYG15" s="12"/>
      <c r="LYH15" s="12"/>
      <c r="LYI15" s="12"/>
      <c r="LYJ15" s="12"/>
      <c r="LYK15" s="12"/>
      <c r="LYL15" s="12"/>
      <c r="LYM15" s="12"/>
      <c r="LYN15" s="12"/>
      <c r="LYO15" s="12"/>
      <c r="LYP15" s="12"/>
      <c r="LYQ15" s="12"/>
      <c r="LYR15" s="12"/>
      <c r="LYS15" s="12"/>
      <c r="LYT15" s="12"/>
      <c r="LYU15" s="12"/>
      <c r="LYV15" s="12"/>
      <c r="LYW15" s="12"/>
      <c r="LYX15" s="12"/>
      <c r="LYY15" s="12"/>
      <c r="LYZ15" s="12"/>
      <c r="LZA15" s="12"/>
      <c r="LZB15" s="12"/>
      <c r="LZC15" s="12"/>
      <c r="LZD15" s="12"/>
      <c r="LZE15" s="12"/>
      <c r="LZF15" s="12"/>
      <c r="LZG15" s="12"/>
      <c r="LZH15" s="12"/>
      <c r="LZI15" s="12"/>
      <c r="LZJ15" s="12"/>
      <c r="LZK15" s="12"/>
      <c r="LZL15" s="12"/>
      <c r="LZM15" s="12"/>
      <c r="LZN15" s="12"/>
      <c r="LZO15" s="12"/>
      <c r="LZP15" s="12"/>
      <c r="LZQ15" s="12"/>
      <c r="LZR15" s="12"/>
      <c r="LZS15" s="12"/>
      <c r="LZT15" s="12"/>
      <c r="LZU15" s="12"/>
      <c r="LZV15" s="12"/>
      <c r="LZW15" s="12"/>
      <c r="LZX15" s="12"/>
      <c r="LZY15" s="12"/>
      <c r="LZZ15" s="12"/>
      <c r="MAA15" s="12"/>
      <c r="MAB15" s="12"/>
      <c r="MAC15" s="12"/>
      <c r="MAD15" s="12"/>
      <c r="MAE15" s="12"/>
      <c r="MAF15" s="12"/>
      <c r="MAG15" s="12"/>
      <c r="MAH15" s="12"/>
      <c r="MAI15" s="12"/>
      <c r="MAJ15" s="12"/>
      <c r="MAK15" s="12"/>
      <c r="MAL15" s="12"/>
      <c r="MAM15" s="12"/>
      <c r="MAN15" s="12"/>
      <c r="MAO15" s="12"/>
      <c r="MAP15" s="12"/>
      <c r="MAQ15" s="12"/>
      <c r="MAR15" s="12"/>
      <c r="MAS15" s="12"/>
      <c r="MAT15" s="12"/>
      <c r="MAU15" s="12"/>
      <c r="MAV15" s="12"/>
      <c r="MAW15" s="12"/>
      <c r="MAX15" s="12"/>
      <c r="MAY15" s="12"/>
      <c r="MAZ15" s="12"/>
      <c r="MBA15" s="12"/>
      <c r="MBB15" s="12"/>
      <c r="MBC15" s="12"/>
      <c r="MBD15" s="12"/>
      <c r="MBE15" s="12"/>
      <c r="MBF15" s="12"/>
      <c r="MBG15" s="12"/>
      <c r="MBH15" s="12"/>
      <c r="MBI15" s="12"/>
      <c r="MBJ15" s="12"/>
      <c r="MBK15" s="12"/>
      <c r="MBL15" s="12"/>
      <c r="MBM15" s="12"/>
      <c r="MBN15" s="12"/>
      <c r="MBO15" s="12"/>
      <c r="MBP15" s="12"/>
      <c r="MBQ15" s="12"/>
      <c r="MBR15" s="12"/>
      <c r="MBS15" s="12"/>
      <c r="MBT15" s="12"/>
      <c r="MBU15" s="12"/>
      <c r="MBV15" s="12"/>
      <c r="MBW15" s="12"/>
      <c r="MBX15" s="12"/>
      <c r="MBY15" s="12"/>
      <c r="MBZ15" s="12"/>
      <c r="MCA15" s="12"/>
      <c r="MCB15" s="12"/>
      <c r="MCC15" s="12"/>
      <c r="MCD15" s="12"/>
      <c r="MCE15" s="12"/>
      <c r="MCF15" s="12"/>
      <c r="MCG15" s="12"/>
      <c r="MCH15" s="12"/>
      <c r="MCI15" s="12"/>
      <c r="MCJ15" s="12"/>
      <c r="MCK15" s="12"/>
      <c r="MCL15" s="12"/>
      <c r="MCM15" s="12"/>
      <c r="MCN15" s="12"/>
      <c r="MCO15" s="12"/>
      <c r="MCP15" s="12"/>
      <c r="MCQ15" s="12"/>
      <c r="MCR15" s="12"/>
      <c r="MCS15" s="12"/>
      <c r="MCT15" s="12"/>
      <c r="MCU15" s="12"/>
      <c r="MCV15" s="12"/>
      <c r="MCW15" s="12"/>
      <c r="MCX15" s="12"/>
      <c r="MCY15" s="12"/>
      <c r="MCZ15" s="12"/>
      <c r="MDA15" s="12"/>
      <c r="MDB15" s="12"/>
      <c r="MDC15" s="12"/>
      <c r="MDD15" s="12"/>
      <c r="MDE15" s="12"/>
      <c r="MDF15" s="12"/>
      <c r="MDG15" s="12"/>
      <c r="MDH15" s="12"/>
      <c r="MDI15" s="12"/>
      <c r="MDJ15" s="12"/>
      <c r="MDK15" s="12"/>
      <c r="MDL15" s="12"/>
      <c r="MDM15" s="12"/>
      <c r="MDN15" s="12"/>
      <c r="MDO15" s="12"/>
      <c r="MDP15" s="12"/>
      <c r="MDQ15" s="12"/>
      <c r="MDR15" s="12"/>
      <c r="MDS15" s="12"/>
      <c r="MDT15" s="12"/>
      <c r="MDU15" s="12"/>
      <c r="MDV15" s="12"/>
      <c r="MDW15" s="12"/>
      <c r="MDX15" s="12"/>
      <c r="MDY15" s="12"/>
      <c r="MDZ15" s="12"/>
      <c r="MEA15" s="12"/>
      <c r="MEB15" s="12"/>
      <c r="MEC15" s="12"/>
      <c r="MED15" s="12"/>
      <c r="MEE15" s="12"/>
      <c r="MEF15" s="12"/>
      <c r="MEG15" s="12"/>
      <c r="MEH15" s="12"/>
      <c r="MEI15" s="12"/>
      <c r="MEJ15" s="12"/>
      <c r="MEK15" s="12"/>
      <c r="MEL15" s="12"/>
      <c r="MEM15" s="12"/>
      <c r="MEN15" s="12"/>
      <c r="MEO15" s="12"/>
      <c r="MEP15" s="12"/>
      <c r="MEQ15" s="12"/>
      <c r="MER15" s="12"/>
      <c r="MES15" s="12"/>
      <c r="MET15" s="12"/>
      <c r="MEU15" s="12"/>
      <c r="MEV15" s="12"/>
      <c r="MEW15" s="12"/>
      <c r="MEX15" s="12"/>
      <c r="MEY15" s="12"/>
      <c r="MEZ15" s="12"/>
      <c r="MFA15" s="12"/>
      <c r="MFB15" s="12"/>
      <c r="MFC15" s="12"/>
      <c r="MFD15" s="12"/>
      <c r="MFE15" s="12"/>
      <c r="MFF15" s="12"/>
      <c r="MFG15" s="12"/>
      <c r="MFH15" s="12"/>
      <c r="MFI15" s="12"/>
      <c r="MFJ15" s="12"/>
      <c r="MFK15" s="12"/>
      <c r="MFL15" s="12"/>
      <c r="MFM15" s="12"/>
      <c r="MFN15" s="12"/>
      <c r="MFO15" s="12"/>
      <c r="MFP15" s="12"/>
      <c r="MFQ15" s="12"/>
      <c r="MFR15" s="12"/>
      <c r="MFS15" s="12"/>
      <c r="MFT15" s="12"/>
      <c r="MFU15" s="12"/>
      <c r="MFV15" s="12"/>
      <c r="MFW15" s="12"/>
      <c r="MFX15" s="12"/>
      <c r="MFY15" s="12"/>
      <c r="MFZ15" s="12"/>
      <c r="MGA15" s="12"/>
      <c r="MGB15" s="12"/>
      <c r="MGC15" s="12"/>
      <c r="MGD15" s="12"/>
      <c r="MGE15" s="12"/>
      <c r="MGF15" s="12"/>
      <c r="MGG15" s="12"/>
      <c r="MGH15" s="12"/>
      <c r="MGI15" s="12"/>
      <c r="MGJ15" s="12"/>
      <c r="MGK15" s="12"/>
      <c r="MGL15" s="12"/>
      <c r="MGM15" s="12"/>
      <c r="MGN15" s="12"/>
      <c r="MGO15" s="12"/>
      <c r="MGP15" s="12"/>
      <c r="MGQ15" s="12"/>
      <c r="MGR15" s="12"/>
      <c r="MGS15" s="12"/>
      <c r="MGT15" s="12"/>
      <c r="MGU15" s="12"/>
      <c r="MGV15" s="12"/>
      <c r="MGW15" s="12"/>
      <c r="MGX15" s="12"/>
      <c r="MGY15" s="12"/>
      <c r="MGZ15" s="12"/>
      <c r="MHA15" s="12"/>
      <c r="MHB15" s="12"/>
      <c r="MHC15" s="12"/>
      <c r="MHD15" s="12"/>
      <c r="MHE15" s="12"/>
      <c r="MHF15" s="12"/>
      <c r="MHG15" s="12"/>
      <c r="MHH15" s="12"/>
      <c r="MHI15" s="12"/>
      <c r="MHJ15" s="12"/>
      <c r="MHK15" s="12"/>
      <c r="MHL15" s="12"/>
      <c r="MHM15" s="12"/>
      <c r="MHN15" s="12"/>
      <c r="MHO15" s="12"/>
      <c r="MHP15" s="12"/>
      <c r="MHQ15" s="12"/>
      <c r="MHR15" s="12"/>
      <c r="MHS15" s="12"/>
      <c r="MHT15" s="12"/>
      <c r="MHU15" s="12"/>
      <c r="MHV15" s="12"/>
      <c r="MHW15" s="12"/>
      <c r="MHX15" s="12"/>
      <c r="MHY15" s="12"/>
      <c r="MHZ15" s="12"/>
      <c r="MIA15" s="12"/>
      <c r="MIB15" s="12"/>
      <c r="MIC15" s="12"/>
      <c r="MID15" s="12"/>
      <c r="MIE15" s="12"/>
      <c r="MIF15" s="12"/>
      <c r="MIG15" s="12"/>
      <c r="MIH15" s="12"/>
      <c r="MII15" s="12"/>
      <c r="MIJ15" s="12"/>
      <c r="MIK15" s="12"/>
      <c r="MIL15" s="12"/>
      <c r="MIM15" s="12"/>
      <c r="MIN15" s="12"/>
      <c r="MIO15" s="12"/>
      <c r="MIP15" s="12"/>
      <c r="MIQ15" s="12"/>
      <c r="MIR15" s="12"/>
      <c r="MIS15" s="12"/>
      <c r="MIT15" s="12"/>
      <c r="MIU15" s="12"/>
      <c r="MIV15" s="12"/>
      <c r="MIW15" s="12"/>
      <c r="MIX15" s="12"/>
      <c r="MIY15" s="12"/>
      <c r="MIZ15" s="12"/>
      <c r="MJA15" s="12"/>
      <c r="MJB15" s="12"/>
      <c r="MJC15" s="12"/>
      <c r="MJD15" s="12"/>
      <c r="MJE15" s="12"/>
      <c r="MJF15" s="12"/>
      <c r="MJG15" s="12"/>
      <c r="MJH15" s="12"/>
      <c r="MJI15" s="12"/>
      <c r="MJJ15" s="12"/>
      <c r="MJK15" s="12"/>
      <c r="MJL15" s="12"/>
      <c r="MJM15" s="12"/>
      <c r="MJN15" s="12"/>
      <c r="MJO15" s="12"/>
      <c r="MJP15" s="12"/>
      <c r="MJQ15" s="12"/>
      <c r="MJR15" s="12"/>
      <c r="MJS15" s="12"/>
      <c r="MJT15" s="12"/>
      <c r="MJU15" s="12"/>
      <c r="MJV15" s="12"/>
      <c r="MJW15" s="12"/>
      <c r="MJX15" s="12"/>
      <c r="MJY15" s="12"/>
      <c r="MJZ15" s="12"/>
      <c r="MKA15" s="12"/>
      <c r="MKB15" s="12"/>
      <c r="MKC15" s="12"/>
      <c r="MKD15" s="12"/>
      <c r="MKE15" s="12"/>
      <c r="MKF15" s="12"/>
      <c r="MKG15" s="12"/>
      <c r="MKH15" s="12"/>
      <c r="MKI15" s="12"/>
      <c r="MKJ15" s="12"/>
      <c r="MKK15" s="12"/>
      <c r="MKL15" s="12"/>
      <c r="MKM15" s="12"/>
      <c r="MKN15" s="12"/>
      <c r="MKO15" s="12"/>
      <c r="MKP15" s="12"/>
      <c r="MKQ15" s="12"/>
      <c r="MKR15" s="12"/>
      <c r="MKS15" s="12"/>
      <c r="MKT15" s="12"/>
      <c r="MKU15" s="12"/>
      <c r="MKV15" s="12"/>
      <c r="MKW15" s="12"/>
      <c r="MKX15" s="12"/>
      <c r="MKY15" s="12"/>
      <c r="MKZ15" s="12"/>
      <c r="MLA15" s="12"/>
      <c r="MLB15" s="12"/>
      <c r="MLC15" s="12"/>
      <c r="MLD15" s="12"/>
      <c r="MLE15" s="12"/>
      <c r="MLF15" s="12"/>
      <c r="MLG15" s="12"/>
      <c r="MLH15" s="12"/>
      <c r="MLI15" s="12"/>
      <c r="MLJ15" s="12"/>
      <c r="MLK15" s="12"/>
      <c r="MLL15" s="12"/>
      <c r="MLM15" s="12"/>
      <c r="MLN15" s="12"/>
      <c r="MLO15" s="12"/>
      <c r="MLP15" s="12"/>
      <c r="MLQ15" s="12"/>
      <c r="MLR15" s="12"/>
      <c r="MLS15" s="12"/>
      <c r="MLT15" s="12"/>
      <c r="MLU15" s="12"/>
      <c r="MLV15" s="12"/>
      <c r="MLW15" s="12"/>
      <c r="MLX15" s="12"/>
      <c r="MLY15" s="12"/>
      <c r="MLZ15" s="12"/>
      <c r="MMA15" s="12"/>
      <c r="MMB15" s="12"/>
      <c r="MMC15" s="12"/>
      <c r="MMD15" s="12"/>
      <c r="MME15" s="12"/>
      <c r="MMF15" s="12"/>
      <c r="MMG15" s="12"/>
      <c r="MMH15" s="12"/>
      <c r="MMI15" s="12"/>
      <c r="MMJ15" s="12"/>
      <c r="MMK15" s="12"/>
      <c r="MML15" s="12"/>
      <c r="MMM15" s="12"/>
      <c r="MMN15" s="12"/>
      <c r="MMO15" s="12"/>
      <c r="MMP15" s="12"/>
      <c r="MMQ15" s="12"/>
      <c r="MMR15" s="12"/>
      <c r="MMS15" s="12"/>
      <c r="MMT15" s="12"/>
      <c r="MMU15" s="12"/>
      <c r="MMV15" s="12"/>
      <c r="MMW15" s="12"/>
      <c r="MMX15" s="12"/>
      <c r="MMY15" s="12"/>
      <c r="MMZ15" s="12"/>
      <c r="MNA15" s="12"/>
      <c r="MNB15" s="12"/>
      <c r="MNC15" s="12"/>
      <c r="MND15" s="12"/>
      <c r="MNE15" s="12"/>
      <c r="MNF15" s="12"/>
      <c r="MNG15" s="12"/>
      <c r="MNH15" s="12"/>
      <c r="MNI15" s="12"/>
      <c r="MNJ15" s="12"/>
      <c r="MNK15" s="12"/>
      <c r="MNL15" s="12"/>
      <c r="MNM15" s="12"/>
      <c r="MNN15" s="12"/>
      <c r="MNO15" s="12"/>
      <c r="MNP15" s="12"/>
      <c r="MNQ15" s="12"/>
      <c r="MNR15" s="12"/>
      <c r="MNS15" s="12"/>
      <c r="MNT15" s="12"/>
      <c r="MNU15" s="12"/>
      <c r="MNV15" s="12"/>
      <c r="MNW15" s="12"/>
      <c r="MNX15" s="12"/>
      <c r="MNY15" s="12"/>
      <c r="MNZ15" s="12"/>
      <c r="MOA15" s="12"/>
      <c r="MOB15" s="12"/>
      <c r="MOC15" s="12"/>
      <c r="MOD15" s="12"/>
      <c r="MOE15" s="12"/>
      <c r="MOF15" s="12"/>
      <c r="MOG15" s="12"/>
      <c r="MOH15" s="12"/>
      <c r="MOI15" s="12"/>
      <c r="MOJ15" s="12"/>
      <c r="MOK15" s="12"/>
      <c r="MOL15" s="12"/>
      <c r="MOM15" s="12"/>
      <c r="MON15" s="12"/>
      <c r="MOO15" s="12"/>
      <c r="MOP15" s="12"/>
      <c r="MOQ15" s="12"/>
      <c r="MOR15" s="12"/>
      <c r="MOS15" s="12"/>
      <c r="MOT15" s="12"/>
      <c r="MOU15" s="12"/>
      <c r="MOV15" s="12"/>
      <c r="MOW15" s="12"/>
      <c r="MOX15" s="12"/>
      <c r="MOY15" s="12"/>
      <c r="MOZ15" s="12"/>
      <c r="MPA15" s="12"/>
      <c r="MPB15" s="12"/>
      <c r="MPC15" s="12"/>
      <c r="MPD15" s="12"/>
      <c r="MPE15" s="12"/>
      <c r="MPF15" s="12"/>
      <c r="MPG15" s="12"/>
      <c r="MPH15" s="12"/>
      <c r="MPI15" s="12"/>
      <c r="MPJ15" s="12"/>
      <c r="MPK15" s="12"/>
      <c r="MPL15" s="12"/>
      <c r="MPM15" s="12"/>
      <c r="MPN15" s="12"/>
      <c r="MPO15" s="12"/>
      <c r="MPP15" s="12"/>
      <c r="MPQ15" s="12"/>
      <c r="MPR15" s="12"/>
      <c r="MPS15" s="12"/>
      <c r="MPT15" s="12"/>
      <c r="MPU15" s="12"/>
      <c r="MPV15" s="12"/>
      <c r="MPW15" s="12"/>
      <c r="MPX15" s="12"/>
      <c r="MPY15" s="12"/>
      <c r="MPZ15" s="12"/>
      <c r="MQA15" s="12"/>
      <c r="MQB15" s="12"/>
      <c r="MQC15" s="12"/>
      <c r="MQD15" s="12"/>
      <c r="MQE15" s="12"/>
      <c r="MQF15" s="12"/>
      <c r="MQG15" s="12"/>
      <c r="MQH15" s="12"/>
      <c r="MQI15" s="12"/>
      <c r="MQJ15" s="12"/>
      <c r="MQK15" s="12"/>
      <c r="MQL15" s="12"/>
      <c r="MQM15" s="12"/>
      <c r="MQN15" s="12"/>
      <c r="MQO15" s="12"/>
      <c r="MQP15" s="12"/>
      <c r="MQQ15" s="12"/>
      <c r="MQR15" s="12"/>
      <c r="MQS15" s="12"/>
      <c r="MQT15" s="12"/>
      <c r="MQU15" s="12"/>
      <c r="MQV15" s="12"/>
      <c r="MQW15" s="12"/>
      <c r="MQX15" s="12"/>
      <c r="MQY15" s="12"/>
      <c r="MQZ15" s="12"/>
      <c r="MRA15" s="12"/>
      <c r="MRB15" s="12"/>
      <c r="MRC15" s="12"/>
      <c r="MRD15" s="12"/>
      <c r="MRE15" s="12"/>
      <c r="MRF15" s="12"/>
      <c r="MRG15" s="12"/>
      <c r="MRH15" s="12"/>
      <c r="MRI15" s="12"/>
      <c r="MRJ15" s="12"/>
      <c r="MRK15" s="12"/>
      <c r="MRL15" s="12"/>
      <c r="MRM15" s="12"/>
      <c r="MRN15" s="12"/>
      <c r="MRO15" s="12"/>
      <c r="MRP15" s="12"/>
      <c r="MRQ15" s="12"/>
      <c r="MRR15" s="12"/>
      <c r="MRS15" s="12"/>
      <c r="MRT15" s="12"/>
      <c r="MRU15" s="12"/>
      <c r="MRV15" s="12"/>
      <c r="MRW15" s="12"/>
      <c r="MRX15" s="12"/>
      <c r="MRY15" s="12"/>
      <c r="MRZ15" s="12"/>
      <c r="MSA15" s="12"/>
      <c r="MSB15" s="12"/>
      <c r="MSC15" s="12"/>
      <c r="MSD15" s="12"/>
      <c r="MSE15" s="12"/>
      <c r="MSF15" s="12"/>
      <c r="MSG15" s="12"/>
      <c r="MSH15" s="12"/>
      <c r="MSI15" s="12"/>
      <c r="MSJ15" s="12"/>
      <c r="MSK15" s="12"/>
      <c r="MSL15" s="12"/>
      <c r="MSM15" s="12"/>
      <c r="MSN15" s="12"/>
      <c r="MSO15" s="12"/>
      <c r="MSP15" s="12"/>
      <c r="MSQ15" s="12"/>
      <c r="MSR15" s="12"/>
      <c r="MSS15" s="12"/>
      <c r="MST15" s="12"/>
      <c r="MSU15" s="12"/>
      <c r="MSV15" s="12"/>
      <c r="MSW15" s="12"/>
      <c r="MSX15" s="12"/>
      <c r="MSY15" s="12"/>
      <c r="MSZ15" s="12"/>
      <c r="MTA15" s="12"/>
      <c r="MTB15" s="12"/>
      <c r="MTC15" s="12"/>
      <c r="MTD15" s="12"/>
      <c r="MTE15" s="12"/>
      <c r="MTF15" s="12"/>
      <c r="MTG15" s="12"/>
      <c r="MTH15" s="12"/>
      <c r="MTI15" s="12"/>
      <c r="MTJ15" s="12"/>
      <c r="MTK15" s="12"/>
      <c r="MTL15" s="12"/>
      <c r="MTM15" s="12"/>
      <c r="MTN15" s="12"/>
      <c r="MTO15" s="12"/>
      <c r="MTP15" s="12"/>
      <c r="MTQ15" s="12"/>
      <c r="MTR15" s="12"/>
      <c r="MTS15" s="12"/>
      <c r="MTT15" s="12"/>
      <c r="MTU15" s="12"/>
      <c r="MTV15" s="12"/>
      <c r="MTW15" s="12"/>
      <c r="MTX15" s="12"/>
      <c r="MTY15" s="12"/>
      <c r="MTZ15" s="12"/>
      <c r="MUA15" s="12"/>
      <c r="MUB15" s="12"/>
      <c r="MUC15" s="12"/>
      <c r="MUD15" s="12"/>
      <c r="MUE15" s="12"/>
      <c r="MUF15" s="12"/>
      <c r="MUG15" s="12"/>
      <c r="MUH15" s="12"/>
      <c r="MUI15" s="12"/>
      <c r="MUJ15" s="12"/>
      <c r="MUK15" s="12"/>
      <c r="MUL15" s="12"/>
      <c r="MUM15" s="12"/>
      <c r="MUN15" s="12"/>
      <c r="MUO15" s="12"/>
      <c r="MUP15" s="12"/>
      <c r="MUQ15" s="12"/>
      <c r="MUR15" s="12"/>
      <c r="MUS15" s="12"/>
      <c r="MUT15" s="12"/>
      <c r="MUU15" s="12"/>
      <c r="MUV15" s="12"/>
      <c r="MUW15" s="12"/>
      <c r="MUX15" s="12"/>
      <c r="MUY15" s="12"/>
      <c r="MUZ15" s="12"/>
      <c r="MVA15" s="12"/>
      <c r="MVB15" s="12"/>
      <c r="MVC15" s="12"/>
      <c r="MVD15" s="12"/>
      <c r="MVE15" s="12"/>
      <c r="MVF15" s="12"/>
      <c r="MVG15" s="12"/>
      <c r="MVH15" s="12"/>
      <c r="MVI15" s="12"/>
      <c r="MVJ15" s="12"/>
      <c r="MVK15" s="12"/>
      <c r="MVL15" s="12"/>
      <c r="MVM15" s="12"/>
      <c r="MVN15" s="12"/>
      <c r="MVO15" s="12"/>
      <c r="MVP15" s="12"/>
      <c r="MVQ15" s="12"/>
      <c r="MVR15" s="12"/>
      <c r="MVS15" s="12"/>
      <c r="MVT15" s="12"/>
      <c r="MVU15" s="12"/>
      <c r="MVV15" s="12"/>
      <c r="MVW15" s="12"/>
      <c r="MVX15" s="12"/>
      <c r="MVY15" s="12"/>
      <c r="MVZ15" s="12"/>
      <c r="MWA15" s="12"/>
      <c r="MWB15" s="12"/>
      <c r="MWC15" s="12"/>
      <c r="MWD15" s="12"/>
      <c r="MWE15" s="12"/>
      <c r="MWF15" s="12"/>
      <c r="MWG15" s="12"/>
      <c r="MWH15" s="12"/>
      <c r="MWI15" s="12"/>
      <c r="MWJ15" s="12"/>
      <c r="MWK15" s="12"/>
      <c r="MWL15" s="12"/>
      <c r="MWM15" s="12"/>
      <c r="MWN15" s="12"/>
      <c r="MWO15" s="12"/>
      <c r="MWP15" s="12"/>
      <c r="MWQ15" s="12"/>
      <c r="MWR15" s="12"/>
      <c r="MWS15" s="12"/>
      <c r="MWT15" s="12"/>
      <c r="MWU15" s="12"/>
      <c r="MWV15" s="12"/>
      <c r="MWW15" s="12"/>
      <c r="MWX15" s="12"/>
      <c r="MWY15" s="12"/>
      <c r="MWZ15" s="12"/>
      <c r="MXA15" s="12"/>
      <c r="MXB15" s="12"/>
      <c r="MXC15" s="12"/>
      <c r="MXD15" s="12"/>
      <c r="MXE15" s="12"/>
      <c r="MXF15" s="12"/>
      <c r="MXG15" s="12"/>
      <c r="MXH15" s="12"/>
      <c r="MXI15" s="12"/>
      <c r="MXJ15" s="12"/>
      <c r="MXK15" s="12"/>
      <c r="MXL15" s="12"/>
      <c r="MXM15" s="12"/>
      <c r="MXN15" s="12"/>
      <c r="MXO15" s="12"/>
      <c r="MXP15" s="12"/>
      <c r="MXQ15" s="12"/>
      <c r="MXR15" s="12"/>
      <c r="MXS15" s="12"/>
      <c r="MXT15" s="12"/>
      <c r="MXU15" s="12"/>
      <c r="MXV15" s="12"/>
      <c r="MXW15" s="12"/>
      <c r="MXX15" s="12"/>
      <c r="MXY15" s="12"/>
      <c r="MXZ15" s="12"/>
      <c r="MYA15" s="12"/>
      <c r="MYB15" s="12"/>
      <c r="MYC15" s="12"/>
      <c r="MYD15" s="12"/>
      <c r="MYE15" s="12"/>
      <c r="MYF15" s="12"/>
      <c r="MYG15" s="12"/>
      <c r="MYH15" s="12"/>
      <c r="MYI15" s="12"/>
      <c r="MYJ15" s="12"/>
      <c r="MYK15" s="12"/>
      <c r="MYL15" s="12"/>
      <c r="MYM15" s="12"/>
      <c r="MYN15" s="12"/>
      <c r="MYO15" s="12"/>
      <c r="MYP15" s="12"/>
      <c r="MYQ15" s="12"/>
      <c r="MYR15" s="12"/>
      <c r="MYS15" s="12"/>
      <c r="MYT15" s="12"/>
      <c r="MYU15" s="12"/>
      <c r="MYV15" s="12"/>
      <c r="MYW15" s="12"/>
      <c r="MYX15" s="12"/>
      <c r="MYY15" s="12"/>
      <c r="MYZ15" s="12"/>
      <c r="MZA15" s="12"/>
      <c r="MZB15" s="12"/>
      <c r="MZC15" s="12"/>
      <c r="MZD15" s="12"/>
      <c r="MZE15" s="12"/>
      <c r="MZF15" s="12"/>
      <c r="MZG15" s="12"/>
      <c r="MZH15" s="12"/>
      <c r="MZI15" s="12"/>
      <c r="MZJ15" s="12"/>
      <c r="MZK15" s="12"/>
      <c r="MZL15" s="12"/>
      <c r="MZM15" s="12"/>
      <c r="MZN15" s="12"/>
      <c r="MZO15" s="12"/>
      <c r="MZP15" s="12"/>
      <c r="MZQ15" s="12"/>
      <c r="MZR15" s="12"/>
      <c r="MZS15" s="12"/>
      <c r="MZT15" s="12"/>
      <c r="MZU15" s="12"/>
      <c r="MZV15" s="12"/>
      <c r="MZW15" s="12"/>
      <c r="MZX15" s="12"/>
      <c r="MZY15" s="12"/>
      <c r="MZZ15" s="12"/>
      <c r="NAA15" s="12"/>
      <c r="NAB15" s="12"/>
      <c r="NAC15" s="12"/>
      <c r="NAD15" s="12"/>
      <c r="NAE15" s="12"/>
      <c r="NAF15" s="12"/>
      <c r="NAG15" s="12"/>
      <c r="NAH15" s="12"/>
      <c r="NAI15" s="12"/>
      <c r="NAJ15" s="12"/>
      <c r="NAK15" s="12"/>
      <c r="NAL15" s="12"/>
      <c r="NAM15" s="12"/>
      <c r="NAN15" s="12"/>
      <c r="NAO15" s="12"/>
      <c r="NAP15" s="12"/>
      <c r="NAQ15" s="12"/>
      <c r="NAR15" s="12"/>
      <c r="NAS15" s="12"/>
      <c r="NAT15" s="12"/>
      <c r="NAU15" s="12"/>
      <c r="NAV15" s="12"/>
      <c r="NAW15" s="12"/>
      <c r="NAX15" s="12"/>
      <c r="NAY15" s="12"/>
      <c r="NAZ15" s="12"/>
      <c r="NBA15" s="12"/>
      <c r="NBB15" s="12"/>
      <c r="NBC15" s="12"/>
      <c r="NBD15" s="12"/>
      <c r="NBE15" s="12"/>
      <c r="NBF15" s="12"/>
      <c r="NBG15" s="12"/>
      <c r="NBH15" s="12"/>
      <c r="NBI15" s="12"/>
      <c r="NBJ15" s="12"/>
      <c r="NBK15" s="12"/>
      <c r="NBL15" s="12"/>
      <c r="NBM15" s="12"/>
      <c r="NBN15" s="12"/>
      <c r="NBO15" s="12"/>
      <c r="NBP15" s="12"/>
      <c r="NBQ15" s="12"/>
      <c r="NBR15" s="12"/>
      <c r="NBS15" s="12"/>
      <c r="NBT15" s="12"/>
      <c r="NBU15" s="12"/>
      <c r="NBV15" s="12"/>
      <c r="NBW15" s="12"/>
      <c r="NBX15" s="12"/>
      <c r="NBY15" s="12"/>
      <c r="NBZ15" s="12"/>
      <c r="NCA15" s="12"/>
      <c r="NCB15" s="12"/>
      <c r="NCC15" s="12"/>
      <c r="NCD15" s="12"/>
      <c r="NCE15" s="12"/>
      <c r="NCF15" s="12"/>
      <c r="NCG15" s="12"/>
      <c r="NCH15" s="12"/>
      <c r="NCI15" s="12"/>
      <c r="NCJ15" s="12"/>
      <c r="NCK15" s="12"/>
      <c r="NCL15" s="12"/>
      <c r="NCM15" s="12"/>
      <c r="NCN15" s="12"/>
      <c r="NCO15" s="12"/>
      <c r="NCP15" s="12"/>
      <c r="NCQ15" s="12"/>
      <c r="NCR15" s="12"/>
      <c r="NCS15" s="12"/>
      <c r="NCT15" s="12"/>
      <c r="NCU15" s="12"/>
      <c r="NCV15" s="12"/>
      <c r="NCW15" s="12"/>
      <c r="NCX15" s="12"/>
      <c r="NCY15" s="12"/>
      <c r="NCZ15" s="12"/>
      <c r="NDA15" s="12"/>
      <c r="NDB15" s="12"/>
      <c r="NDC15" s="12"/>
      <c r="NDD15" s="12"/>
      <c r="NDE15" s="12"/>
      <c r="NDF15" s="12"/>
      <c r="NDG15" s="12"/>
      <c r="NDH15" s="12"/>
      <c r="NDI15" s="12"/>
      <c r="NDJ15" s="12"/>
      <c r="NDK15" s="12"/>
      <c r="NDL15" s="12"/>
      <c r="NDM15" s="12"/>
      <c r="NDN15" s="12"/>
      <c r="NDO15" s="12"/>
      <c r="NDP15" s="12"/>
      <c r="NDQ15" s="12"/>
      <c r="NDR15" s="12"/>
      <c r="NDS15" s="12"/>
      <c r="NDT15" s="12"/>
      <c r="NDU15" s="12"/>
      <c r="NDV15" s="12"/>
      <c r="NDW15" s="12"/>
      <c r="NDX15" s="12"/>
      <c r="NDY15" s="12"/>
      <c r="NDZ15" s="12"/>
      <c r="NEA15" s="12"/>
      <c r="NEB15" s="12"/>
      <c r="NEC15" s="12"/>
      <c r="NED15" s="12"/>
      <c r="NEE15" s="12"/>
      <c r="NEF15" s="12"/>
      <c r="NEG15" s="12"/>
      <c r="NEH15" s="12"/>
      <c r="NEI15" s="12"/>
      <c r="NEJ15" s="12"/>
      <c r="NEK15" s="12"/>
      <c r="NEL15" s="12"/>
      <c r="NEM15" s="12"/>
      <c r="NEN15" s="12"/>
      <c r="NEO15" s="12"/>
      <c r="NEP15" s="12"/>
      <c r="NEQ15" s="12"/>
      <c r="NER15" s="12"/>
      <c r="NES15" s="12"/>
      <c r="NET15" s="12"/>
      <c r="NEU15" s="12"/>
      <c r="NEV15" s="12"/>
      <c r="NEW15" s="12"/>
      <c r="NEX15" s="12"/>
      <c r="NEY15" s="12"/>
      <c r="NEZ15" s="12"/>
      <c r="NFA15" s="12"/>
      <c r="NFB15" s="12"/>
      <c r="NFC15" s="12"/>
      <c r="NFD15" s="12"/>
      <c r="NFE15" s="12"/>
      <c r="NFF15" s="12"/>
      <c r="NFG15" s="12"/>
      <c r="NFH15" s="12"/>
      <c r="NFI15" s="12"/>
      <c r="NFJ15" s="12"/>
      <c r="NFK15" s="12"/>
      <c r="NFL15" s="12"/>
      <c r="NFM15" s="12"/>
      <c r="NFN15" s="12"/>
      <c r="NFO15" s="12"/>
      <c r="NFP15" s="12"/>
      <c r="NFQ15" s="12"/>
      <c r="NFR15" s="12"/>
      <c r="NFS15" s="12"/>
      <c r="NFT15" s="12"/>
      <c r="NFU15" s="12"/>
      <c r="NFV15" s="12"/>
      <c r="NFW15" s="12"/>
      <c r="NFX15" s="12"/>
      <c r="NFY15" s="12"/>
      <c r="NFZ15" s="12"/>
      <c r="NGA15" s="12"/>
      <c r="NGB15" s="12"/>
      <c r="NGC15" s="12"/>
      <c r="NGD15" s="12"/>
      <c r="NGE15" s="12"/>
      <c r="NGF15" s="12"/>
      <c r="NGG15" s="12"/>
      <c r="NGH15" s="12"/>
      <c r="NGI15" s="12"/>
      <c r="NGJ15" s="12"/>
      <c r="NGK15" s="12"/>
      <c r="NGL15" s="12"/>
      <c r="NGM15" s="12"/>
      <c r="NGN15" s="12"/>
      <c r="NGO15" s="12"/>
      <c r="NGP15" s="12"/>
      <c r="NGQ15" s="12"/>
      <c r="NGR15" s="12"/>
      <c r="NGS15" s="12"/>
      <c r="NGT15" s="12"/>
      <c r="NGU15" s="12"/>
      <c r="NGV15" s="12"/>
      <c r="NGW15" s="12"/>
      <c r="NGX15" s="12"/>
      <c r="NGY15" s="12"/>
      <c r="NGZ15" s="12"/>
      <c r="NHA15" s="12"/>
      <c r="NHB15" s="12"/>
      <c r="NHC15" s="12"/>
      <c r="NHD15" s="12"/>
      <c r="NHE15" s="12"/>
      <c r="NHF15" s="12"/>
      <c r="NHG15" s="12"/>
      <c r="NHH15" s="12"/>
      <c r="NHI15" s="12"/>
      <c r="NHJ15" s="12"/>
      <c r="NHK15" s="12"/>
      <c r="NHL15" s="12"/>
      <c r="NHM15" s="12"/>
      <c r="NHN15" s="12"/>
      <c r="NHO15" s="12"/>
      <c r="NHP15" s="12"/>
      <c r="NHQ15" s="12"/>
      <c r="NHR15" s="12"/>
      <c r="NHS15" s="12"/>
      <c r="NHT15" s="12"/>
      <c r="NHU15" s="12"/>
      <c r="NHV15" s="12"/>
      <c r="NHW15" s="12"/>
      <c r="NHX15" s="12"/>
      <c r="NHY15" s="12"/>
      <c r="NHZ15" s="12"/>
      <c r="NIA15" s="12"/>
      <c r="NIB15" s="12"/>
      <c r="NIC15" s="12"/>
      <c r="NID15" s="12"/>
      <c r="NIE15" s="12"/>
      <c r="NIF15" s="12"/>
      <c r="NIG15" s="12"/>
      <c r="NIH15" s="12"/>
      <c r="NII15" s="12"/>
      <c r="NIJ15" s="12"/>
      <c r="NIK15" s="12"/>
      <c r="NIL15" s="12"/>
      <c r="NIM15" s="12"/>
      <c r="NIN15" s="12"/>
      <c r="NIO15" s="12"/>
      <c r="NIP15" s="12"/>
      <c r="NIQ15" s="12"/>
      <c r="NIR15" s="12"/>
      <c r="NIS15" s="12"/>
      <c r="NIT15" s="12"/>
      <c r="NIU15" s="12"/>
      <c r="NIV15" s="12"/>
      <c r="NIW15" s="12"/>
      <c r="NIX15" s="12"/>
      <c r="NIY15" s="12"/>
      <c r="NIZ15" s="12"/>
      <c r="NJA15" s="12"/>
      <c r="NJB15" s="12"/>
      <c r="NJC15" s="12"/>
      <c r="NJD15" s="12"/>
      <c r="NJE15" s="12"/>
      <c r="NJF15" s="12"/>
      <c r="NJG15" s="12"/>
      <c r="NJH15" s="12"/>
      <c r="NJI15" s="12"/>
      <c r="NJJ15" s="12"/>
      <c r="NJK15" s="12"/>
      <c r="NJL15" s="12"/>
      <c r="NJM15" s="12"/>
      <c r="NJN15" s="12"/>
      <c r="NJO15" s="12"/>
      <c r="NJP15" s="12"/>
      <c r="NJQ15" s="12"/>
      <c r="NJR15" s="12"/>
      <c r="NJS15" s="12"/>
      <c r="NJT15" s="12"/>
      <c r="NJU15" s="12"/>
      <c r="NJV15" s="12"/>
      <c r="NJW15" s="12"/>
      <c r="NJX15" s="12"/>
      <c r="NJY15" s="12"/>
      <c r="NJZ15" s="12"/>
      <c r="NKA15" s="12"/>
      <c r="NKB15" s="12"/>
      <c r="NKC15" s="12"/>
      <c r="NKD15" s="12"/>
      <c r="NKE15" s="12"/>
      <c r="NKF15" s="12"/>
      <c r="NKG15" s="12"/>
      <c r="NKH15" s="12"/>
      <c r="NKI15" s="12"/>
      <c r="NKJ15" s="12"/>
      <c r="NKK15" s="12"/>
      <c r="NKL15" s="12"/>
      <c r="NKM15" s="12"/>
      <c r="NKN15" s="12"/>
      <c r="NKO15" s="12"/>
      <c r="NKP15" s="12"/>
      <c r="NKQ15" s="12"/>
      <c r="NKR15" s="12"/>
      <c r="NKS15" s="12"/>
      <c r="NKT15" s="12"/>
      <c r="NKU15" s="12"/>
      <c r="NKV15" s="12"/>
      <c r="NKW15" s="12"/>
      <c r="NKX15" s="12"/>
      <c r="NKY15" s="12"/>
      <c r="NKZ15" s="12"/>
      <c r="NLA15" s="12"/>
      <c r="NLB15" s="12"/>
      <c r="NLC15" s="12"/>
      <c r="NLD15" s="12"/>
      <c r="NLE15" s="12"/>
      <c r="NLF15" s="12"/>
      <c r="NLG15" s="12"/>
      <c r="NLH15" s="12"/>
      <c r="NLI15" s="12"/>
      <c r="NLJ15" s="12"/>
      <c r="NLK15" s="12"/>
      <c r="NLL15" s="12"/>
      <c r="NLM15" s="12"/>
      <c r="NLN15" s="12"/>
      <c r="NLO15" s="12"/>
      <c r="NLP15" s="12"/>
      <c r="NLQ15" s="12"/>
      <c r="NLR15" s="12"/>
      <c r="NLS15" s="12"/>
      <c r="NLT15" s="12"/>
      <c r="NLU15" s="12"/>
      <c r="NLV15" s="12"/>
      <c r="NLW15" s="12"/>
      <c r="NLX15" s="12"/>
      <c r="NLY15" s="12"/>
      <c r="NLZ15" s="12"/>
      <c r="NMA15" s="12"/>
      <c r="NMB15" s="12"/>
      <c r="NMC15" s="12"/>
      <c r="NMD15" s="12"/>
      <c r="NME15" s="12"/>
      <c r="NMF15" s="12"/>
      <c r="NMG15" s="12"/>
      <c r="NMH15" s="12"/>
      <c r="NMI15" s="12"/>
      <c r="NMJ15" s="12"/>
      <c r="NMK15" s="12"/>
      <c r="NML15" s="12"/>
      <c r="NMM15" s="12"/>
      <c r="NMN15" s="12"/>
      <c r="NMO15" s="12"/>
      <c r="NMP15" s="12"/>
      <c r="NMQ15" s="12"/>
      <c r="NMR15" s="12"/>
      <c r="NMS15" s="12"/>
      <c r="NMT15" s="12"/>
      <c r="NMU15" s="12"/>
      <c r="NMV15" s="12"/>
      <c r="NMW15" s="12"/>
      <c r="NMX15" s="12"/>
      <c r="NMY15" s="12"/>
      <c r="NMZ15" s="12"/>
      <c r="NNA15" s="12"/>
      <c r="NNB15" s="12"/>
      <c r="NNC15" s="12"/>
      <c r="NND15" s="12"/>
      <c r="NNE15" s="12"/>
      <c r="NNF15" s="12"/>
      <c r="NNG15" s="12"/>
      <c r="NNH15" s="12"/>
      <c r="NNI15" s="12"/>
      <c r="NNJ15" s="12"/>
      <c r="NNK15" s="12"/>
      <c r="NNL15" s="12"/>
      <c r="NNM15" s="12"/>
      <c r="NNN15" s="12"/>
      <c r="NNO15" s="12"/>
      <c r="NNP15" s="12"/>
      <c r="NNQ15" s="12"/>
      <c r="NNR15" s="12"/>
      <c r="NNS15" s="12"/>
      <c r="NNT15" s="12"/>
      <c r="NNU15" s="12"/>
      <c r="NNV15" s="12"/>
      <c r="NNW15" s="12"/>
      <c r="NNX15" s="12"/>
      <c r="NNY15" s="12"/>
      <c r="NNZ15" s="12"/>
      <c r="NOA15" s="12"/>
      <c r="NOB15" s="12"/>
      <c r="NOC15" s="12"/>
      <c r="NOD15" s="12"/>
      <c r="NOE15" s="12"/>
      <c r="NOF15" s="12"/>
      <c r="NOG15" s="12"/>
      <c r="NOH15" s="12"/>
      <c r="NOI15" s="12"/>
      <c r="NOJ15" s="12"/>
      <c r="NOK15" s="12"/>
      <c r="NOL15" s="12"/>
      <c r="NOM15" s="12"/>
      <c r="NON15" s="12"/>
      <c r="NOO15" s="12"/>
      <c r="NOP15" s="12"/>
      <c r="NOQ15" s="12"/>
      <c r="NOR15" s="12"/>
      <c r="NOS15" s="12"/>
      <c r="NOT15" s="12"/>
      <c r="NOU15" s="12"/>
      <c r="NOV15" s="12"/>
      <c r="NOW15" s="12"/>
      <c r="NOX15" s="12"/>
      <c r="NOY15" s="12"/>
      <c r="NOZ15" s="12"/>
      <c r="NPA15" s="12"/>
      <c r="NPB15" s="12"/>
      <c r="NPC15" s="12"/>
      <c r="NPD15" s="12"/>
      <c r="NPE15" s="12"/>
      <c r="NPF15" s="12"/>
      <c r="NPG15" s="12"/>
      <c r="NPH15" s="12"/>
      <c r="NPI15" s="12"/>
      <c r="NPJ15" s="12"/>
      <c r="NPK15" s="12"/>
      <c r="NPL15" s="12"/>
      <c r="NPM15" s="12"/>
      <c r="NPN15" s="12"/>
      <c r="NPO15" s="12"/>
      <c r="NPP15" s="12"/>
      <c r="NPQ15" s="12"/>
      <c r="NPR15" s="12"/>
      <c r="NPS15" s="12"/>
      <c r="NPT15" s="12"/>
      <c r="NPU15" s="12"/>
      <c r="NPV15" s="12"/>
      <c r="NPW15" s="12"/>
      <c r="NPX15" s="12"/>
      <c r="NPY15" s="12"/>
      <c r="NPZ15" s="12"/>
      <c r="NQA15" s="12"/>
      <c r="NQB15" s="12"/>
      <c r="NQC15" s="12"/>
      <c r="NQD15" s="12"/>
      <c r="NQE15" s="12"/>
      <c r="NQF15" s="12"/>
      <c r="NQG15" s="12"/>
      <c r="NQH15" s="12"/>
      <c r="NQI15" s="12"/>
      <c r="NQJ15" s="12"/>
      <c r="NQK15" s="12"/>
      <c r="NQL15" s="12"/>
      <c r="NQM15" s="12"/>
      <c r="NQN15" s="12"/>
      <c r="NQO15" s="12"/>
      <c r="NQP15" s="12"/>
      <c r="NQQ15" s="12"/>
      <c r="NQR15" s="12"/>
      <c r="NQS15" s="12"/>
      <c r="NQT15" s="12"/>
      <c r="NQU15" s="12"/>
      <c r="NQV15" s="12"/>
      <c r="NQW15" s="12"/>
      <c r="NQX15" s="12"/>
      <c r="NQY15" s="12"/>
      <c r="NQZ15" s="12"/>
      <c r="NRA15" s="12"/>
      <c r="NRB15" s="12"/>
      <c r="NRC15" s="12"/>
      <c r="NRD15" s="12"/>
      <c r="NRE15" s="12"/>
      <c r="NRF15" s="12"/>
      <c r="NRG15" s="12"/>
      <c r="NRH15" s="12"/>
      <c r="NRI15" s="12"/>
      <c r="NRJ15" s="12"/>
      <c r="NRK15" s="12"/>
      <c r="NRL15" s="12"/>
      <c r="NRM15" s="12"/>
      <c r="NRN15" s="12"/>
      <c r="NRO15" s="12"/>
      <c r="NRP15" s="12"/>
      <c r="NRQ15" s="12"/>
      <c r="NRR15" s="12"/>
      <c r="NRS15" s="12"/>
      <c r="NRT15" s="12"/>
      <c r="NRU15" s="12"/>
      <c r="NRV15" s="12"/>
      <c r="NRW15" s="12"/>
      <c r="NRX15" s="12"/>
      <c r="NRY15" s="12"/>
      <c r="NRZ15" s="12"/>
      <c r="NSA15" s="12"/>
      <c r="NSB15" s="12"/>
      <c r="NSC15" s="12"/>
      <c r="NSD15" s="12"/>
      <c r="NSE15" s="12"/>
      <c r="NSF15" s="12"/>
      <c r="NSG15" s="12"/>
      <c r="NSH15" s="12"/>
      <c r="NSI15" s="12"/>
      <c r="NSJ15" s="12"/>
      <c r="NSK15" s="12"/>
      <c r="NSL15" s="12"/>
      <c r="NSM15" s="12"/>
      <c r="NSN15" s="12"/>
      <c r="NSO15" s="12"/>
      <c r="NSP15" s="12"/>
      <c r="NSQ15" s="12"/>
      <c r="NSR15" s="12"/>
      <c r="NSS15" s="12"/>
      <c r="NST15" s="12"/>
      <c r="NSU15" s="12"/>
      <c r="NSV15" s="12"/>
      <c r="NSW15" s="12"/>
      <c r="NSX15" s="12"/>
      <c r="NSY15" s="12"/>
      <c r="NSZ15" s="12"/>
      <c r="NTA15" s="12"/>
      <c r="NTB15" s="12"/>
      <c r="NTC15" s="12"/>
      <c r="NTD15" s="12"/>
      <c r="NTE15" s="12"/>
      <c r="NTF15" s="12"/>
      <c r="NTG15" s="12"/>
      <c r="NTH15" s="12"/>
      <c r="NTI15" s="12"/>
      <c r="NTJ15" s="12"/>
      <c r="NTK15" s="12"/>
      <c r="NTL15" s="12"/>
      <c r="NTM15" s="12"/>
      <c r="NTN15" s="12"/>
      <c r="NTO15" s="12"/>
      <c r="NTP15" s="12"/>
      <c r="NTQ15" s="12"/>
      <c r="NTR15" s="12"/>
      <c r="NTS15" s="12"/>
      <c r="NTT15" s="12"/>
      <c r="NTU15" s="12"/>
      <c r="NTV15" s="12"/>
      <c r="NTW15" s="12"/>
      <c r="NTX15" s="12"/>
      <c r="NTY15" s="12"/>
      <c r="NTZ15" s="12"/>
      <c r="NUA15" s="12"/>
      <c r="NUB15" s="12"/>
      <c r="NUC15" s="12"/>
      <c r="NUD15" s="12"/>
      <c r="NUE15" s="12"/>
      <c r="NUF15" s="12"/>
      <c r="NUG15" s="12"/>
      <c r="NUH15" s="12"/>
      <c r="NUI15" s="12"/>
      <c r="NUJ15" s="12"/>
      <c r="NUK15" s="12"/>
      <c r="NUL15" s="12"/>
      <c r="NUM15" s="12"/>
      <c r="NUN15" s="12"/>
      <c r="NUO15" s="12"/>
      <c r="NUP15" s="12"/>
      <c r="NUQ15" s="12"/>
      <c r="NUR15" s="12"/>
      <c r="NUS15" s="12"/>
      <c r="NUT15" s="12"/>
      <c r="NUU15" s="12"/>
      <c r="NUV15" s="12"/>
      <c r="NUW15" s="12"/>
      <c r="NUX15" s="12"/>
      <c r="NUY15" s="12"/>
      <c r="NUZ15" s="12"/>
      <c r="NVA15" s="12"/>
      <c r="NVB15" s="12"/>
      <c r="NVC15" s="12"/>
      <c r="NVD15" s="12"/>
      <c r="NVE15" s="12"/>
      <c r="NVF15" s="12"/>
      <c r="NVG15" s="12"/>
      <c r="NVH15" s="12"/>
      <c r="NVI15" s="12"/>
      <c r="NVJ15" s="12"/>
      <c r="NVK15" s="12"/>
      <c r="NVL15" s="12"/>
      <c r="NVM15" s="12"/>
      <c r="NVN15" s="12"/>
      <c r="NVO15" s="12"/>
      <c r="NVP15" s="12"/>
      <c r="NVQ15" s="12"/>
      <c r="NVR15" s="12"/>
      <c r="NVS15" s="12"/>
      <c r="NVT15" s="12"/>
      <c r="NVU15" s="12"/>
      <c r="NVV15" s="12"/>
      <c r="NVW15" s="12"/>
      <c r="NVX15" s="12"/>
      <c r="NVY15" s="12"/>
      <c r="NVZ15" s="12"/>
      <c r="NWA15" s="12"/>
      <c r="NWB15" s="12"/>
      <c r="NWC15" s="12"/>
      <c r="NWD15" s="12"/>
      <c r="NWE15" s="12"/>
      <c r="NWF15" s="12"/>
      <c r="NWG15" s="12"/>
      <c r="NWH15" s="12"/>
      <c r="NWI15" s="12"/>
      <c r="NWJ15" s="12"/>
      <c r="NWK15" s="12"/>
      <c r="NWL15" s="12"/>
      <c r="NWM15" s="12"/>
      <c r="NWN15" s="12"/>
      <c r="NWO15" s="12"/>
      <c r="NWP15" s="12"/>
      <c r="NWQ15" s="12"/>
      <c r="NWR15" s="12"/>
      <c r="NWS15" s="12"/>
      <c r="NWT15" s="12"/>
      <c r="NWU15" s="12"/>
      <c r="NWV15" s="12"/>
      <c r="NWW15" s="12"/>
      <c r="NWX15" s="12"/>
      <c r="NWY15" s="12"/>
      <c r="NWZ15" s="12"/>
      <c r="NXA15" s="12"/>
      <c r="NXB15" s="12"/>
      <c r="NXC15" s="12"/>
      <c r="NXD15" s="12"/>
      <c r="NXE15" s="12"/>
      <c r="NXF15" s="12"/>
      <c r="NXG15" s="12"/>
      <c r="NXH15" s="12"/>
      <c r="NXI15" s="12"/>
      <c r="NXJ15" s="12"/>
      <c r="NXK15" s="12"/>
      <c r="NXL15" s="12"/>
      <c r="NXM15" s="12"/>
      <c r="NXN15" s="12"/>
      <c r="NXO15" s="12"/>
      <c r="NXP15" s="12"/>
      <c r="NXQ15" s="12"/>
      <c r="NXR15" s="12"/>
      <c r="NXS15" s="12"/>
      <c r="NXT15" s="12"/>
      <c r="NXU15" s="12"/>
      <c r="NXV15" s="12"/>
      <c r="NXW15" s="12"/>
      <c r="NXX15" s="12"/>
      <c r="NXY15" s="12"/>
      <c r="NXZ15" s="12"/>
      <c r="NYA15" s="12"/>
      <c r="NYB15" s="12"/>
      <c r="NYC15" s="12"/>
      <c r="NYD15" s="12"/>
      <c r="NYE15" s="12"/>
      <c r="NYF15" s="12"/>
      <c r="NYG15" s="12"/>
      <c r="NYH15" s="12"/>
      <c r="NYI15" s="12"/>
      <c r="NYJ15" s="12"/>
      <c r="NYK15" s="12"/>
      <c r="NYL15" s="12"/>
      <c r="NYM15" s="12"/>
      <c r="NYN15" s="12"/>
      <c r="NYO15" s="12"/>
      <c r="NYP15" s="12"/>
      <c r="NYQ15" s="12"/>
      <c r="NYR15" s="12"/>
      <c r="NYS15" s="12"/>
      <c r="NYT15" s="12"/>
      <c r="NYU15" s="12"/>
      <c r="NYV15" s="12"/>
      <c r="NYW15" s="12"/>
      <c r="NYX15" s="12"/>
      <c r="NYY15" s="12"/>
      <c r="NYZ15" s="12"/>
      <c r="NZA15" s="12"/>
      <c r="NZB15" s="12"/>
      <c r="NZC15" s="12"/>
      <c r="NZD15" s="12"/>
      <c r="NZE15" s="12"/>
      <c r="NZF15" s="12"/>
      <c r="NZG15" s="12"/>
      <c r="NZH15" s="12"/>
      <c r="NZI15" s="12"/>
      <c r="NZJ15" s="12"/>
      <c r="NZK15" s="12"/>
      <c r="NZL15" s="12"/>
      <c r="NZM15" s="12"/>
      <c r="NZN15" s="12"/>
      <c r="NZO15" s="12"/>
      <c r="NZP15" s="12"/>
      <c r="NZQ15" s="12"/>
      <c r="NZR15" s="12"/>
      <c r="NZS15" s="12"/>
      <c r="NZT15" s="12"/>
      <c r="NZU15" s="12"/>
      <c r="NZV15" s="12"/>
      <c r="NZW15" s="12"/>
      <c r="NZX15" s="12"/>
      <c r="NZY15" s="12"/>
      <c r="NZZ15" s="12"/>
      <c r="OAA15" s="12"/>
      <c r="OAB15" s="12"/>
      <c r="OAC15" s="12"/>
      <c r="OAD15" s="12"/>
      <c r="OAE15" s="12"/>
      <c r="OAF15" s="12"/>
      <c r="OAG15" s="12"/>
      <c r="OAH15" s="12"/>
      <c r="OAI15" s="12"/>
      <c r="OAJ15" s="12"/>
      <c r="OAK15" s="12"/>
      <c r="OAL15" s="12"/>
      <c r="OAM15" s="12"/>
      <c r="OAN15" s="12"/>
      <c r="OAO15" s="12"/>
      <c r="OAP15" s="12"/>
      <c r="OAQ15" s="12"/>
      <c r="OAR15" s="12"/>
      <c r="OAS15" s="12"/>
      <c r="OAT15" s="12"/>
      <c r="OAU15" s="12"/>
      <c r="OAV15" s="12"/>
      <c r="OAW15" s="12"/>
      <c r="OAX15" s="12"/>
      <c r="OAY15" s="12"/>
      <c r="OAZ15" s="12"/>
      <c r="OBA15" s="12"/>
      <c r="OBB15" s="12"/>
      <c r="OBC15" s="12"/>
      <c r="OBD15" s="12"/>
      <c r="OBE15" s="12"/>
      <c r="OBF15" s="12"/>
      <c r="OBG15" s="12"/>
      <c r="OBH15" s="12"/>
      <c r="OBI15" s="12"/>
      <c r="OBJ15" s="12"/>
      <c r="OBK15" s="12"/>
      <c r="OBL15" s="12"/>
      <c r="OBM15" s="12"/>
      <c r="OBN15" s="12"/>
      <c r="OBO15" s="12"/>
      <c r="OBP15" s="12"/>
      <c r="OBQ15" s="12"/>
      <c r="OBR15" s="12"/>
      <c r="OBS15" s="12"/>
      <c r="OBT15" s="12"/>
      <c r="OBU15" s="12"/>
      <c r="OBV15" s="12"/>
      <c r="OBW15" s="12"/>
      <c r="OBX15" s="12"/>
      <c r="OBY15" s="12"/>
      <c r="OBZ15" s="12"/>
      <c r="OCA15" s="12"/>
      <c r="OCB15" s="12"/>
      <c r="OCC15" s="12"/>
      <c r="OCD15" s="12"/>
      <c r="OCE15" s="12"/>
      <c r="OCF15" s="12"/>
      <c r="OCG15" s="12"/>
      <c r="OCH15" s="12"/>
      <c r="OCI15" s="12"/>
      <c r="OCJ15" s="12"/>
      <c r="OCK15" s="12"/>
      <c r="OCL15" s="12"/>
      <c r="OCM15" s="12"/>
      <c r="OCN15" s="12"/>
      <c r="OCO15" s="12"/>
      <c r="OCP15" s="12"/>
      <c r="OCQ15" s="12"/>
      <c r="OCR15" s="12"/>
      <c r="OCS15" s="12"/>
      <c r="OCT15" s="12"/>
      <c r="OCU15" s="12"/>
      <c r="OCV15" s="12"/>
      <c r="OCW15" s="12"/>
      <c r="OCX15" s="12"/>
      <c r="OCY15" s="12"/>
      <c r="OCZ15" s="12"/>
      <c r="ODA15" s="12"/>
      <c r="ODB15" s="12"/>
      <c r="ODC15" s="12"/>
      <c r="ODD15" s="12"/>
      <c r="ODE15" s="12"/>
      <c r="ODF15" s="12"/>
      <c r="ODG15" s="12"/>
      <c r="ODH15" s="12"/>
      <c r="ODI15" s="12"/>
      <c r="ODJ15" s="12"/>
      <c r="ODK15" s="12"/>
      <c r="ODL15" s="12"/>
      <c r="ODM15" s="12"/>
      <c r="ODN15" s="12"/>
      <c r="ODO15" s="12"/>
      <c r="ODP15" s="12"/>
      <c r="ODQ15" s="12"/>
      <c r="ODR15" s="12"/>
      <c r="ODS15" s="12"/>
      <c r="ODT15" s="12"/>
      <c r="ODU15" s="12"/>
      <c r="ODV15" s="12"/>
      <c r="ODW15" s="12"/>
      <c r="ODX15" s="12"/>
      <c r="ODY15" s="12"/>
      <c r="ODZ15" s="12"/>
      <c r="OEA15" s="12"/>
      <c r="OEB15" s="12"/>
      <c r="OEC15" s="12"/>
      <c r="OED15" s="12"/>
      <c r="OEE15" s="12"/>
      <c r="OEF15" s="12"/>
      <c r="OEG15" s="12"/>
      <c r="OEH15" s="12"/>
      <c r="OEI15" s="12"/>
      <c r="OEJ15" s="12"/>
      <c r="OEK15" s="12"/>
      <c r="OEL15" s="12"/>
      <c r="OEM15" s="12"/>
      <c r="OEN15" s="12"/>
      <c r="OEO15" s="12"/>
      <c r="OEP15" s="12"/>
      <c r="OEQ15" s="12"/>
      <c r="OER15" s="12"/>
      <c r="OES15" s="12"/>
      <c r="OET15" s="12"/>
      <c r="OEU15" s="12"/>
      <c r="OEV15" s="12"/>
      <c r="OEW15" s="12"/>
      <c r="OEX15" s="12"/>
      <c r="OEY15" s="12"/>
      <c r="OEZ15" s="12"/>
      <c r="OFA15" s="12"/>
      <c r="OFB15" s="12"/>
      <c r="OFC15" s="12"/>
      <c r="OFD15" s="12"/>
      <c r="OFE15" s="12"/>
      <c r="OFF15" s="12"/>
      <c r="OFG15" s="12"/>
      <c r="OFH15" s="12"/>
      <c r="OFI15" s="12"/>
      <c r="OFJ15" s="12"/>
      <c r="OFK15" s="12"/>
      <c r="OFL15" s="12"/>
      <c r="OFM15" s="12"/>
      <c r="OFN15" s="12"/>
      <c r="OFO15" s="12"/>
      <c r="OFP15" s="12"/>
      <c r="OFQ15" s="12"/>
      <c r="OFR15" s="12"/>
      <c r="OFS15" s="12"/>
      <c r="OFT15" s="12"/>
      <c r="OFU15" s="12"/>
      <c r="OFV15" s="12"/>
      <c r="OFW15" s="12"/>
      <c r="OFX15" s="12"/>
      <c r="OFY15" s="12"/>
      <c r="OFZ15" s="12"/>
      <c r="OGA15" s="12"/>
      <c r="OGB15" s="12"/>
      <c r="OGC15" s="12"/>
      <c r="OGD15" s="12"/>
      <c r="OGE15" s="12"/>
      <c r="OGF15" s="12"/>
      <c r="OGG15" s="12"/>
      <c r="OGH15" s="12"/>
      <c r="OGI15" s="12"/>
      <c r="OGJ15" s="12"/>
      <c r="OGK15" s="12"/>
      <c r="OGL15" s="12"/>
      <c r="OGM15" s="12"/>
      <c r="OGN15" s="12"/>
      <c r="OGO15" s="12"/>
      <c r="OGP15" s="12"/>
      <c r="OGQ15" s="12"/>
      <c r="OGR15" s="12"/>
      <c r="OGS15" s="12"/>
      <c r="OGT15" s="12"/>
      <c r="OGU15" s="12"/>
      <c r="OGV15" s="12"/>
      <c r="OGW15" s="12"/>
      <c r="OGX15" s="12"/>
      <c r="OGY15" s="12"/>
      <c r="OGZ15" s="12"/>
      <c r="OHA15" s="12"/>
      <c r="OHB15" s="12"/>
      <c r="OHC15" s="12"/>
      <c r="OHD15" s="12"/>
      <c r="OHE15" s="12"/>
      <c r="OHF15" s="12"/>
      <c r="OHG15" s="12"/>
      <c r="OHH15" s="12"/>
      <c r="OHI15" s="12"/>
      <c r="OHJ15" s="12"/>
      <c r="OHK15" s="12"/>
      <c r="OHL15" s="12"/>
      <c r="OHM15" s="12"/>
      <c r="OHN15" s="12"/>
      <c r="OHO15" s="12"/>
      <c r="OHP15" s="12"/>
      <c r="OHQ15" s="12"/>
      <c r="OHR15" s="12"/>
      <c r="OHS15" s="12"/>
      <c r="OHT15" s="12"/>
      <c r="OHU15" s="12"/>
      <c r="OHV15" s="12"/>
      <c r="OHW15" s="12"/>
      <c r="OHX15" s="12"/>
      <c r="OHY15" s="12"/>
      <c r="OHZ15" s="12"/>
      <c r="OIA15" s="12"/>
      <c r="OIB15" s="12"/>
      <c r="OIC15" s="12"/>
      <c r="OID15" s="12"/>
      <c r="OIE15" s="12"/>
      <c r="OIF15" s="12"/>
      <c r="OIG15" s="12"/>
      <c r="OIH15" s="12"/>
      <c r="OII15" s="12"/>
      <c r="OIJ15" s="12"/>
      <c r="OIK15" s="12"/>
      <c r="OIL15" s="12"/>
      <c r="OIM15" s="12"/>
      <c r="OIN15" s="12"/>
      <c r="OIO15" s="12"/>
      <c r="OIP15" s="12"/>
      <c r="OIQ15" s="12"/>
      <c r="OIR15" s="12"/>
      <c r="OIS15" s="12"/>
      <c r="OIT15" s="12"/>
      <c r="OIU15" s="12"/>
      <c r="OIV15" s="12"/>
      <c r="OIW15" s="12"/>
      <c r="OIX15" s="12"/>
      <c r="OIY15" s="12"/>
      <c r="OIZ15" s="12"/>
      <c r="OJA15" s="12"/>
      <c r="OJB15" s="12"/>
      <c r="OJC15" s="12"/>
      <c r="OJD15" s="12"/>
      <c r="OJE15" s="12"/>
      <c r="OJF15" s="12"/>
      <c r="OJG15" s="12"/>
      <c r="OJH15" s="12"/>
      <c r="OJI15" s="12"/>
      <c r="OJJ15" s="12"/>
      <c r="OJK15" s="12"/>
      <c r="OJL15" s="12"/>
      <c r="OJM15" s="12"/>
      <c r="OJN15" s="12"/>
      <c r="OJO15" s="12"/>
      <c r="OJP15" s="12"/>
      <c r="OJQ15" s="12"/>
      <c r="OJR15" s="12"/>
      <c r="OJS15" s="12"/>
      <c r="OJT15" s="12"/>
      <c r="OJU15" s="12"/>
      <c r="OJV15" s="12"/>
      <c r="OJW15" s="12"/>
      <c r="OJX15" s="12"/>
      <c r="OJY15" s="12"/>
      <c r="OJZ15" s="12"/>
      <c r="OKA15" s="12"/>
      <c r="OKB15" s="12"/>
      <c r="OKC15" s="12"/>
      <c r="OKD15" s="12"/>
      <c r="OKE15" s="12"/>
      <c r="OKF15" s="12"/>
      <c r="OKG15" s="12"/>
      <c r="OKH15" s="12"/>
      <c r="OKI15" s="12"/>
      <c r="OKJ15" s="12"/>
      <c r="OKK15" s="12"/>
      <c r="OKL15" s="12"/>
      <c r="OKM15" s="12"/>
      <c r="OKN15" s="12"/>
      <c r="OKO15" s="12"/>
      <c r="OKP15" s="12"/>
      <c r="OKQ15" s="12"/>
      <c r="OKR15" s="12"/>
      <c r="OKS15" s="12"/>
      <c r="OKT15" s="12"/>
      <c r="OKU15" s="12"/>
      <c r="OKV15" s="12"/>
      <c r="OKW15" s="12"/>
      <c r="OKX15" s="12"/>
      <c r="OKY15" s="12"/>
      <c r="OKZ15" s="12"/>
      <c r="OLA15" s="12"/>
      <c r="OLB15" s="12"/>
      <c r="OLC15" s="12"/>
      <c r="OLD15" s="12"/>
      <c r="OLE15" s="12"/>
      <c r="OLF15" s="12"/>
      <c r="OLG15" s="12"/>
      <c r="OLH15" s="12"/>
      <c r="OLI15" s="12"/>
      <c r="OLJ15" s="12"/>
      <c r="OLK15" s="12"/>
      <c r="OLL15" s="12"/>
      <c r="OLM15" s="12"/>
      <c r="OLN15" s="12"/>
      <c r="OLO15" s="12"/>
      <c r="OLP15" s="12"/>
      <c r="OLQ15" s="12"/>
      <c r="OLR15" s="12"/>
      <c r="OLS15" s="12"/>
      <c r="OLT15" s="12"/>
      <c r="OLU15" s="12"/>
      <c r="OLV15" s="12"/>
      <c r="OLW15" s="12"/>
      <c r="OLX15" s="12"/>
      <c r="OLY15" s="12"/>
      <c r="OLZ15" s="12"/>
      <c r="OMA15" s="12"/>
      <c r="OMB15" s="12"/>
      <c r="OMC15" s="12"/>
      <c r="OMD15" s="12"/>
      <c r="OME15" s="12"/>
      <c r="OMF15" s="12"/>
      <c r="OMG15" s="12"/>
      <c r="OMH15" s="12"/>
      <c r="OMI15" s="12"/>
      <c r="OMJ15" s="12"/>
      <c r="OMK15" s="12"/>
      <c r="OML15" s="12"/>
      <c r="OMM15" s="12"/>
      <c r="OMN15" s="12"/>
      <c r="OMO15" s="12"/>
      <c r="OMP15" s="12"/>
      <c r="OMQ15" s="12"/>
      <c r="OMR15" s="12"/>
      <c r="OMS15" s="12"/>
      <c r="OMT15" s="12"/>
      <c r="OMU15" s="12"/>
      <c r="OMV15" s="12"/>
      <c r="OMW15" s="12"/>
      <c r="OMX15" s="12"/>
      <c r="OMY15" s="12"/>
      <c r="OMZ15" s="12"/>
      <c r="ONA15" s="12"/>
      <c r="ONB15" s="12"/>
      <c r="ONC15" s="12"/>
      <c r="OND15" s="12"/>
      <c r="ONE15" s="12"/>
      <c r="ONF15" s="12"/>
      <c r="ONG15" s="12"/>
      <c r="ONH15" s="12"/>
      <c r="ONI15" s="12"/>
      <c r="ONJ15" s="12"/>
      <c r="ONK15" s="12"/>
      <c r="ONL15" s="12"/>
      <c r="ONM15" s="12"/>
      <c r="ONN15" s="12"/>
      <c r="ONO15" s="12"/>
      <c r="ONP15" s="12"/>
      <c r="ONQ15" s="12"/>
      <c r="ONR15" s="12"/>
      <c r="ONS15" s="12"/>
      <c r="ONT15" s="12"/>
      <c r="ONU15" s="12"/>
      <c r="ONV15" s="12"/>
      <c r="ONW15" s="12"/>
      <c r="ONX15" s="12"/>
      <c r="ONY15" s="12"/>
      <c r="ONZ15" s="12"/>
      <c r="OOA15" s="12"/>
      <c r="OOB15" s="12"/>
      <c r="OOC15" s="12"/>
      <c r="OOD15" s="12"/>
      <c r="OOE15" s="12"/>
      <c r="OOF15" s="12"/>
      <c r="OOG15" s="12"/>
      <c r="OOH15" s="12"/>
      <c r="OOI15" s="12"/>
      <c r="OOJ15" s="12"/>
      <c r="OOK15" s="12"/>
      <c r="OOL15" s="12"/>
      <c r="OOM15" s="12"/>
      <c r="OON15" s="12"/>
      <c r="OOO15" s="12"/>
      <c r="OOP15" s="12"/>
      <c r="OOQ15" s="12"/>
      <c r="OOR15" s="12"/>
      <c r="OOS15" s="12"/>
      <c r="OOT15" s="12"/>
      <c r="OOU15" s="12"/>
      <c r="OOV15" s="12"/>
      <c r="OOW15" s="12"/>
      <c r="OOX15" s="12"/>
      <c r="OOY15" s="12"/>
      <c r="OOZ15" s="12"/>
      <c r="OPA15" s="12"/>
      <c r="OPB15" s="12"/>
      <c r="OPC15" s="12"/>
      <c r="OPD15" s="12"/>
      <c r="OPE15" s="12"/>
      <c r="OPF15" s="12"/>
      <c r="OPG15" s="12"/>
      <c r="OPH15" s="12"/>
      <c r="OPI15" s="12"/>
      <c r="OPJ15" s="12"/>
      <c r="OPK15" s="12"/>
      <c r="OPL15" s="12"/>
      <c r="OPM15" s="12"/>
      <c r="OPN15" s="12"/>
      <c r="OPO15" s="12"/>
      <c r="OPP15" s="12"/>
      <c r="OPQ15" s="12"/>
      <c r="OPR15" s="12"/>
      <c r="OPS15" s="12"/>
      <c r="OPT15" s="12"/>
      <c r="OPU15" s="12"/>
      <c r="OPV15" s="12"/>
      <c r="OPW15" s="12"/>
      <c r="OPX15" s="12"/>
      <c r="OPY15" s="12"/>
      <c r="OPZ15" s="12"/>
      <c r="OQA15" s="12"/>
      <c r="OQB15" s="12"/>
      <c r="OQC15" s="12"/>
      <c r="OQD15" s="12"/>
      <c r="OQE15" s="12"/>
      <c r="OQF15" s="12"/>
      <c r="OQG15" s="12"/>
      <c r="OQH15" s="12"/>
      <c r="OQI15" s="12"/>
      <c r="OQJ15" s="12"/>
      <c r="OQK15" s="12"/>
      <c r="OQL15" s="12"/>
      <c r="OQM15" s="12"/>
      <c r="OQN15" s="12"/>
      <c r="OQO15" s="12"/>
      <c r="OQP15" s="12"/>
      <c r="OQQ15" s="12"/>
      <c r="OQR15" s="12"/>
      <c r="OQS15" s="12"/>
      <c r="OQT15" s="12"/>
      <c r="OQU15" s="12"/>
      <c r="OQV15" s="12"/>
      <c r="OQW15" s="12"/>
      <c r="OQX15" s="12"/>
      <c r="OQY15" s="12"/>
      <c r="OQZ15" s="12"/>
      <c r="ORA15" s="12"/>
      <c r="ORB15" s="12"/>
      <c r="ORC15" s="12"/>
      <c r="ORD15" s="12"/>
      <c r="ORE15" s="12"/>
      <c r="ORF15" s="12"/>
      <c r="ORG15" s="12"/>
      <c r="ORH15" s="12"/>
      <c r="ORI15" s="12"/>
      <c r="ORJ15" s="12"/>
      <c r="ORK15" s="12"/>
      <c r="ORL15" s="12"/>
      <c r="ORM15" s="12"/>
      <c r="ORN15" s="12"/>
      <c r="ORO15" s="12"/>
      <c r="ORP15" s="12"/>
      <c r="ORQ15" s="12"/>
      <c r="ORR15" s="12"/>
      <c r="ORS15" s="12"/>
      <c r="ORT15" s="12"/>
      <c r="ORU15" s="12"/>
      <c r="ORV15" s="12"/>
      <c r="ORW15" s="12"/>
      <c r="ORX15" s="12"/>
      <c r="ORY15" s="12"/>
      <c r="ORZ15" s="12"/>
      <c r="OSA15" s="12"/>
      <c r="OSB15" s="12"/>
      <c r="OSC15" s="12"/>
      <c r="OSD15" s="12"/>
      <c r="OSE15" s="12"/>
      <c r="OSF15" s="12"/>
      <c r="OSG15" s="12"/>
      <c r="OSH15" s="12"/>
      <c r="OSI15" s="12"/>
      <c r="OSJ15" s="12"/>
      <c r="OSK15" s="12"/>
      <c r="OSL15" s="12"/>
      <c r="OSM15" s="12"/>
      <c r="OSN15" s="12"/>
      <c r="OSO15" s="12"/>
      <c r="OSP15" s="12"/>
      <c r="OSQ15" s="12"/>
      <c r="OSR15" s="12"/>
      <c r="OSS15" s="12"/>
      <c r="OST15" s="12"/>
      <c r="OSU15" s="12"/>
      <c r="OSV15" s="12"/>
      <c r="OSW15" s="12"/>
      <c r="OSX15" s="12"/>
      <c r="OSY15" s="12"/>
      <c r="OSZ15" s="12"/>
      <c r="OTA15" s="12"/>
      <c r="OTB15" s="12"/>
      <c r="OTC15" s="12"/>
      <c r="OTD15" s="12"/>
      <c r="OTE15" s="12"/>
      <c r="OTF15" s="12"/>
      <c r="OTG15" s="12"/>
      <c r="OTH15" s="12"/>
      <c r="OTI15" s="12"/>
      <c r="OTJ15" s="12"/>
      <c r="OTK15" s="12"/>
      <c r="OTL15" s="12"/>
      <c r="OTM15" s="12"/>
      <c r="OTN15" s="12"/>
      <c r="OTO15" s="12"/>
      <c r="OTP15" s="12"/>
      <c r="OTQ15" s="12"/>
      <c r="OTR15" s="12"/>
      <c r="OTS15" s="12"/>
      <c r="OTT15" s="12"/>
      <c r="OTU15" s="12"/>
      <c r="OTV15" s="12"/>
      <c r="OTW15" s="12"/>
      <c r="OTX15" s="12"/>
      <c r="OTY15" s="12"/>
      <c r="OTZ15" s="12"/>
      <c r="OUA15" s="12"/>
      <c r="OUB15" s="12"/>
      <c r="OUC15" s="12"/>
      <c r="OUD15" s="12"/>
      <c r="OUE15" s="12"/>
      <c r="OUF15" s="12"/>
      <c r="OUG15" s="12"/>
      <c r="OUH15" s="12"/>
      <c r="OUI15" s="12"/>
      <c r="OUJ15" s="12"/>
      <c r="OUK15" s="12"/>
      <c r="OUL15" s="12"/>
      <c r="OUM15" s="12"/>
      <c r="OUN15" s="12"/>
      <c r="OUO15" s="12"/>
      <c r="OUP15" s="12"/>
      <c r="OUQ15" s="12"/>
      <c r="OUR15" s="12"/>
      <c r="OUS15" s="12"/>
      <c r="OUT15" s="12"/>
      <c r="OUU15" s="12"/>
      <c r="OUV15" s="12"/>
      <c r="OUW15" s="12"/>
      <c r="OUX15" s="12"/>
      <c r="OUY15" s="12"/>
      <c r="OUZ15" s="12"/>
      <c r="OVA15" s="12"/>
      <c r="OVB15" s="12"/>
      <c r="OVC15" s="12"/>
      <c r="OVD15" s="12"/>
      <c r="OVE15" s="12"/>
      <c r="OVF15" s="12"/>
      <c r="OVG15" s="12"/>
      <c r="OVH15" s="12"/>
      <c r="OVI15" s="12"/>
      <c r="OVJ15" s="12"/>
      <c r="OVK15" s="12"/>
      <c r="OVL15" s="12"/>
      <c r="OVM15" s="12"/>
      <c r="OVN15" s="12"/>
      <c r="OVO15" s="12"/>
      <c r="OVP15" s="12"/>
      <c r="OVQ15" s="12"/>
      <c r="OVR15" s="12"/>
      <c r="OVS15" s="12"/>
      <c r="OVT15" s="12"/>
      <c r="OVU15" s="12"/>
      <c r="OVV15" s="12"/>
      <c r="OVW15" s="12"/>
      <c r="OVX15" s="12"/>
      <c r="OVY15" s="12"/>
      <c r="OVZ15" s="12"/>
      <c r="OWA15" s="12"/>
      <c r="OWB15" s="12"/>
      <c r="OWC15" s="12"/>
      <c r="OWD15" s="12"/>
      <c r="OWE15" s="12"/>
      <c r="OWF15" s="12"/>
      <c r="OWG15" s="12"/>
      <c r="OWH15" s="12"/>
      <c r="OWI15" s="12"/>
      <c r="OWJ15" s="12"/>
      <c r="OWK15" s="12"/>
      <c r="OWL15" s="12"/>
      <c r="OWM15" s="12"/>
      <c r="OWN15" s="12"/>
      <c r="OWO15" s="12"/>
      <c r="OWP15" s="12"/>
      <c r="OWQ15" s="12"/>
      <c r="OWR15" s="12"/>
      <c r="OWS15" s="12"/>
      <c r="OWT15" s="12"/>
      <c r="OWU15" s="12"/>
      <c r="OWV15" s="12"/>
      <c r="OWW15" s="12"/>
      <c r="OWX15" s="12"/>
      <c r="OWY15" s="12"/>
      <c r="OWZ15" s="12"/>
      <c r="OXA15" s="12"/>
      <c r="OXB15" s="12"/>
      <c r="OXC15" s="12"/>
      <c r="OXD15" s="12"/>
      <c r="OXE15" s="12"/>
      <c r="OXF15" s="12"/>
      <c r="OXG15" s="12"/>
      <c r="OXH15" s="12"/>
      <c r="OXI15" s="12"/>
      <c r="OXJ15" s="12"/>
      <c r="OXK15" s="12"/>
      <c r="OXL15" s="12"/>
      <c r="OXM15" s="12"/>
      <c r="OXN15" s="12"/>
      <c r="OXO15" s="12"/>
      <c r="OXP15" s="12"/>
      <c r="OXQ15" s="12"/>
      <c r="OXR15" s="12"/>
      <c r="OXS15" s="12"/>
      <c r="OXT15" s="12"/>
      <c r="OXU15" s="12"/>
      <c r="OXV15" s="12"/>
      <c r="OXW15" s="12"/>
      <c r="OXX15" s="12"/>
      <c r="OXY15" s="12"/>
      <c r="OXZ15" s="12"/>
      <c r="OYA15" s="12"/>
      <c r="OYB15" s="12"/>
      <c r="OYC15" s="12"/>
      <c r="OYD15" s="12"/>
      <c r="OYE15" s="12"/>
      <c r="OYF15" s="12"/>
      <c r="OYG15" s="12"/>
      <c r="OYH15" s="12"/>
      <c r="OYI15" s="12"/>
      <c r="OYJ15" s="12"/>
      <c r="OYK15" s="12"/>
      <c r="OYL15" s="12"/>
      <c r="OYM15" s="12"/>
      <c r="OYN15" s="12"/>
      <c r="OYO15" s="12"/>
      <c r="OYP15" s="12"/>
      <c r="OYQ15" s="12"/>
      <c r="OYR15" s="12"/>
      <c r="OYS15" s="12"/>
      <c r="OYT15" s="12"/>
      <c r="OYU15" s="12"/>
      <c r="OYV15" s="12"/>
      <c r="OYW15" s="12"/>
      <c r="OYX15" s="12"/>
      <c r="OYY15" s="12"/>
      <c r="OYZ15" s="12"/>
      <c r="OZA15" s="12"/>
      <c r="OZB15" s="12"/>
      <c r="OZC15" s="12"/>
      <c r="OZD15" s="12"/>
      <c r="OZE15" s="12"/>
      <c r="OZF15" s="12"/>
      <c r="OZG15" s="12"/>
      <c r="OZH15" s="12"/>
      <c r="OZI15" s="12"/>
      <c r="OZJ15" s="12"/>
      <c r="OZK15" s="12"/>
      <c r="OZL15" s="12"/>
      <c r="OZM15" s="12"/>
      <c r="OZN15" s="12"/>
      <c r="OZO15" s="12"/>
      <c r="OZP15" s="12"/>
      <c r="OZQ15" s="12"/>
      <c r="OZR15" s="12"/>
      <c r="OZS15" s="12"/>
      <c r="OZT15" s="12"/>
      <c r="OZU15" s="12"/>
      <c r="OZV15" s="12"/>
      <c r="OZW15" s="12"/>
      <c r="OZX15" s="12"/>
      <c r="OZY15" s="12"/>
      <c r="OZZ15" s="12"/>
      <c r="PAA15" s="12"/>
      <c r="PAB15" s="12"/>
      <c r="PAC15" s="12"/>
      <c r="PAD15" s="12"/>
      <c r="PAE15" s="12"/>
      <c r="PAF15" s="12"/>
      <c r="PAG15" s="12"/>
      <c r="PAH15" s="12"/>
      <c r="PAI15" s="12"/>
      <c r="PAJ15" s="12"/>
      <c r="PAK15" s="12"/>
      <c r="PAL15" s="12"/>
      <c r="PAM15" s="12"/>
      <c r="PAN15" s="12"/>
      <c r="PAO15" s="12"/>
      <c r="PAP15" s="12"/>
      <c r="PAQ15" s="12"/>
      <c r="PAR15" s="12"/>
      <c r="PAS15" s="12"/>
      <c r="PAT15" s="12"/>
      <c r="PAU15" s="12"/>
      <c r="PAV15" s="12"/>
      <c r="PAW15" s="12"/>
      <c r="PAX15" s="12"/>
      <c r="PAY15" s="12"/>
      <c r="PAZ15" s="12"/>
      <c r="PBA15" s="12"/>
      <c r="PBB15" s="12"/>
      <c r="PBC15" s="12"/>
      <c r="PBD15" s="12"/>
      <c r="PBE15" s="12"/>
      <c r="PBF15" s="12"/>
      <c r="PBG15" s="12"/>
      <c r="PBH15" s="12"/>
      <c r="PBI15" s="12"/>
      <c r="PBJ15" s="12"/>
      <c r="PBK15" s="12"/>
      <c r="PBL15" s="12"/>
      <c r="PBM15" s="12"/>
      <c r="PBN15" s="12"/>
      <c r="PBO15" s="12"/>
      <c r="PBP15" s="12"/>
      <c r="PBQ15" s="12"/>
      <c r="PBR15" s="12"/>
      <c r="PBS15" s="12"/>
      <c r="PBT15" s="12"/>
      <c r="PBU15" s="12"/>
      <c r="PBV15" s="12"/>
      <c r="PBW15" s="12"/>
      <c r="PBX15" s="12"/>
      <c r="PBY15" s="12"/>
      <c r="PBZ15" s="12"/>
      <c r="PCA15" s="12"/>
      <c r="PCB15" s="12"/>
      <c r="PCC15" s="12"/>
      <c r="PCD15" s="12"/>
      <c r="PCE15" s="12"/>
      <c r="PCF15" s="12"/>
      <c r="PCG15" s="12"/>
      <c r="PCH15" s="12"/>
      <c r="PCI15" s="12"/>
      <c r="PCJ15" s="12"/>
      <c r="PCK15" s="12"/>
      <c r="PCL15" s="12"/>
      <c r="PCM15" s="12"/>
      <c r="PCN15" s="12"/>
      <c r="PCO15" s="12"/>
      <c r="PCP15" s="12"/>
      <c r="PCQ15" s="12"/>
      <c r="PCR15" s="12"/>
      <c r="PCS15" s="12"/>
      <c r="PCT15" s="12"/>
      <c r="PCU15" s="12"/>
      <c r="PCV15" s="12"/>
      <c r="PCW15" s="12"/>
      <c r="PCX15" s="12"/>
      <c r="PCY15" s="12"/>
      <c r="PCZ15" s="12"/>
      <c r="PDA15" s="12"/>
      <c r="PDB15" s="12"/>
      <c r="PDC15" s="12"/>
      <c r="PDD15" s="12"/>
      <c r="PDE15" s="12"/>
      <c r="PDF15" s="12"/>
      <c r="PDG15" s="12"/>
      <c r="PDH15" s="12"/>
      <c r="PDI15" s="12"/>
      <c r="PDJ15" s="12"/>
      <c r="PDK15" s="12"/>
      <c r="PDL15" s="12"/>
      <c r="PDM15" s="12"/>
      <c r="PDN15" s="12"/>
      <c r="PDO15" s="12"/>
      <c r="PDP15" s="12"/>
      <c r="PDQ15" s="12"/>
      <c r="PDR15" s="12"/>
      <c r="PDS15" s="12"/>
      <c r="PDT15" s="12"/>
      <c r="PDU15" s="12"/>
      <c r="PDV15" s="12"/>
      <c r="PDW15" s="12"/>
      <c r="PDX15" s="12"/>
      <c r="PDY15" s="12"/>
      <c r="PDZ15" s="12"/>
      <c r="PEA15" s="12"/>
      <c r="PEB15" s="12"/>
      <c r="PEC15" s="12"/>
      <c r="PED15" s="12"/>
      <c r="PEE15" s="12"/>
      <c r="PEF15" s="12"/>
      <c r="PEG15" s="12"/>
      <c r="PEH15" s="12"/>
      <c r="PEI15" s="12"/>
      <c r="PEJ15" s="12"/>
      <c r="PEK15" s="12"/>
      <c r="PEL15" s="12"/>
      <c r="PEM15" s="12"/>
      <c r="PEN15" s="12"/>
      <c r="PEO15" s="12"/>
      <c r="PEP15" s="12"/>
      <c r="PEQ15" s="12"/>
      <c r="PER15" s="12"/>
      <c r="PES15" s="12"/>
      <c r="PET15" s="12"/>
      <c r="PEU15" s="12"/>
      <c r="PEV15" s="12"/>
      <c r="PEW15" s="12"/>
      <c r="PEX15" s="12"/>
      <c r="PEY15" s="12"/>
      <c r="PEZ15" s="12"/>
      <c r="PFA15" s="12"/>
      <c r="PFB15" s="12"/>
      <c r="PFC15" s="12"/>
      <c r="PFD15" s="12"/>
      <c r="PFE15" s="12"/>
      <c r="PFF15" s="12"/>
      <c r="PFG15" s="12"/>
      <c r="PFH15" s="12"/>
      <c r="PFI15" s="12"/>
      <c r="PFJ15" s="12"/>
      <c r="PFK15" s="12"/>
      <c r="PFL15" s="12"/>
      <c r="PFM15" s="12"/>
      <c r="PFN15" s="12"/>
      <c r="PFO15" s="12"/>
      <c r="PFP15" s="12"/>
      <c r="PFQ15" s="12"/>
      <c r="PFR15" s="12"/>
      <c r="PFS15" s="12"/>
      <c r="PFT15" s="12"/>
      <c r="PFU15" s="12"/>
      <c r="PFV15" s="12"/>
      <c r="PFW15" s="12"/>
      <c r="PFX15" s="12"/>
      <c r="PFY15" s="12"/>
      <c r="PFZ15" s="12"/>
      <c r="PGA15" s="12"/>
      <c r="PGB15" s="12"/>
      <c r="PGC15" s="12"/>
      <c r="PGD15" s="12"/>
      <c r="PGE15" s="12"/>
      <c r="PGF15" s="12"/>
      <c r="PGG15" s="12"/>
      <c r="PGH15" s="12"/>
      <c r="PGI15" s="12"/>
      <c r="PGJ15" s="12"/>
      <c r="PGK15" s="12"/>
      <c r="PGL15" s="12"/>
      <c r="PGM15" s="12"/>
      <c r="PGN15" s="12"/>
      <c r="PGO15" s="12"/>
      <c r="PGP15" s="12"/>
      <c r="PGQ15" s="12"/>
      <c r="PGR15" s="12"/>
      <c r="PGS15" s="12"/>
      <c r="PGT15" s="12"/>
      <c r="PGU15" s="12"/>
      <c r="PGV15" s="12"/>
      <c r="PGW15" s="12"/>
      <c r="PGX15" s="12"/>
      <c r="PGY15" s="12"/>
      <c r="PGZ15" s="12"/>
      <c r="PHA15" s="12"/>
      <c r="PHB15" s="12"/>
      <c r="PHC15" s="12"/>
      <c r="PHD15" s="12"/>
      <c r="PHE15" s="12"/>
      <c r="PHF15" s="12"/>
      <c r="PHG15" s="12"/>
      <c r="PHH15" s="12"/>
      <c r="PHI15" s="12"/>
      <c r="PHJ15" s="12"/>
      <c r="PHK15" s="12"/>
      <c r="PHL15" s="12"/>
      <c r="PHM15" s="12"/>
      <c r="PHN15" s="12"/>
      <c r="PHO15" s="12"/>
      <c r="PHP15" s="12"/>
      <c r="PHQ15" s="12"/>
      <c r="PHR15" s="12"/>
      <c r="PHS15" s="12"/>
      <c r="PHT15" s="12"/>
      <c r="PHU15" s="12"/>
      <c r="PHV15" s="12"/>
      <c r="PHW15" s="12"/>
      <c r="PHX15" s="12"/>
      <c r="PHY15" s="12"/>
      <c r="PHZ15" s="12"/>
      <c r="PIA15" s="12"/>
      <c r="PIB15" s="12"/>
      <c r="PIC15" s="12"/>
      <c r="PID15" s="12"/>
      <c r="PIE15" s="12"/>
      <c r="PIF15" s="12"/>
      <c r="PIG15" s="12"/>
      <c r="PIH15" s="12"/>
      <c r="PII15" s="12"/>
      <c r="PIJ15" s="12"/>
      <c r="PIK15" s="12"/>
      <c r="PIL15" s="12"/>
      <c r="PIM15" s="12"/>
      <c r="PIN15" s="12"/>
      <c r="PIO15" s="12"/>
      <c r="PIP15" s="12"/>
      <c r="PIQ15" s="12"/>
      <c r="PIR15" s="12"/>
      <c r="PIS15" s="12"/>
      <c r="PIT15" s="12"/>
      <c r="PIU15" s="12"/>
      <c r="PIV15" s="12"/>
      <c r="PIW15" s="12"/>
      <c r="PIX15" s="12"/>
      <c r="PIY15" s="12"/>
      <c r="PIZ15" s="12"/>
      <c r="PJA15" s="12"/>
      <c r="PJB15" s="12"/>
      <c r="PJC15" s="12"/>
      <c r="PJD15" s="12"/>
      <c r="PJE15" s="12"/>
      <c r="PJF15" s="12"/>
      <c r="PJG15" s="12"/>
      <c r="PJH15" s="12"/>
      <c r="PJI15" s="12"/>
      <c r="PJJ15" s="12"/>
      <c r="PJK15" s="12"/>
      <c r="PJL15" s="12"/>
      <c r="PJM15" s="12"/>
      <c r="PJN15" s="12"/>
      <c r="PJO15" s="12"/>
      <c r="PJP15" s="12"/>
      <c r="PJQ15" s="12"/>
      <c r="PJR15" s="12"/>
      <c r="PJS15" s="12"/>
      <c r="PJT15" s="12"/>
      <c r="PJU15" s="12"/>
      <c r="PJV15" s="12"/>
      <c r="PJW15" s="12"/>
      <c r="PJX15" s="12"/>
      <c r="PJY15" s="12"/>
      <c r="PJZ15" s="12"/>
      <c r="PKA15" s="12"/>
      <c r="PKB15" s="12"/>
      <c r="PKC15" s="12"/>
      <c r="PKD15" s="12"/>
      <c r="PKE15" s="12"/>
      <c r="PKF15" s="12"/>
      <c r="PKG15" s="12"/>
      <c r="PKH15" s="12"/>
      <c r="PKI15" s="12"/>
      <c r="PKJ15" s="12"/>
      <c r="PKK15" s="12"/>
      <c r="PKL15" s="12"/>
      <c r="PKM15" s="12"/>
      <c r="PKN15" s="12"/>
      <c r="PKO15" s="12"/>
      <c r="PKP15" s="12"/>
      <c r="PKQ15" s="12"/>
      <c r="PKR15" s="12"/>
      <c r="PKS15" s="12"/>
      <c r="PKT15" s="12"/>
      <c r="PKU15" s="12"/>
      <c r="PKV15" s="12"/>
      <c r="PKW15" s="12"/>
      <c r="PKX15" s="12"/>
      <c r="PKY15" s="12"/>
      <c r="PKZ15" s="12"/>
      <c r="PLA15" s="12"/>
      <c r="PLB15" s="12"/>
      <c r="PLC15" s="12"/>
      <c r="PLD15" s="12"/>
      <c r="PLE15" s="12"/>
      <c r="PLF15" s="12"/>
      <c r="PLG15" s="12"/>
      <c r="PLH15" s="12"/>
      <c r="PLI15" s="12"/>
      <c r="PLJ15" s="12"/>
      <c r="PLK15" s="12"/>
      <c r="PLL15" s="12"/>
      <c r="PLM15" s="12"/>
      <c r="PLN15" s="12"/>
      <c r="PLO15" s="12"/>
      <c r="PLP15" s="12"/>
      <c r="PLQ15" s="12"/>
      <c r="PLR15" s="12"/>
      <c r="PLS15" s="12"/>
      <c r="PLT15" s="12"/>
      <c r="PLU15" s="12"/>
      <c r="PLV15" s="12"/>
      <c r="PLW15" s="12"/>
      <c r="PLX15" s="12"/>
      <c r="PLY15" s="12"/>
      <c r="PLZ15" s="12"/>
      <c r="PMA15" s="12"/>
      <c r="PMB15" s="12"/>
      <c r="PMC15" s="12"/>
      <c r="PMD15" s="12"/>
      <c r="PME15" s="12"/>
      <c r="PMF15" s="12"/>
      <c r="PMG15" s="12"/>
      <c r="PMH15" s="12"/>
      <c r="PMI15" s="12"/>
      <c r="PMJ15" s="12"/>
      <c r="PMK15" s="12"/>
      <c r="PML15" s="12"/>
      <c r="PMM15" s="12"/>
      <c r="PMN15" s="12"/>
      <c r="PMO15" s="12"/>
      <c r="PMP15" s="12"/>
      <c r="PMQ15" s="12"/>
      <c r="PMR15" s="12"/>
      <c r="PMS15" s="12"/>
      <c r="PMT15" s="12"/>
      <c r="PMU15" s="12"/>
      <c r="PMV15" s="12"/>
      <c r="PMW15" s="12"/>
      <c r="PMX15" s="12"/>
      <c r="PMY15" s="12"/>
      <c r="PMZ15" s="12"/>
      <c r="PNA15" s="12"/>
      <c r="PNB15" s="12"/>
      <c r="PNC15" s="12"/>
      <c r="PND15" s="12"/>
      <c r="PNE15" s="12"/>
      <c r="PNF15" s="12"/>
      <c r="PNG15" s="12"/>
      <c r="PNH15" s="12"/>
      <c r="PNI15" s="12"/>
      <c r="PNJ15" s="12"/>
      <c r="PNK15" s="12"/>
      <c r="PNL15" s="12"/>
      <c r="PNM15" s="12"/>
      <c r="PNN15" s="12"/>
      <c r="PNO15" s="12"/>
      <c r="PNP15" s="12"/>
      <c r="PNQ15" s="12"/>
      <c r="PNR15" s="12"/>
      <c r="PNS15" s="12"/>
      <c r="PNT15" s="12"/>
      <c r="PNU15" s="12"/>
      <c r="PNV15" s="12"/>
      <c r="PNW15" s="12"/>
      <c r="PNX15" s="12"/>
      <c r="PNY15" s="12"/>
      <c r="PNZ15" s="12"/>
      <c r="POA15" s="12"/>
      <c r="POB15" s="12"/>
      <c r="POC15" s="12"/>
      <c r="POD15" s="12"/>
      <c r="POE15" s="12"/>
      <c r="POF15" s="12"/>
      <c r="POG15" s="12"/>
      <c r="POH15" s="12"/>
      <c r="POI15" s="12"/>
      <c r="POJ15" s="12"/>
      <c r="POK15" s="12"/>
      <c r="POL15" s="12"/>
      <c r="POM15" s="12"/>
      <c r="PON15" s="12"/>
      <c r="POO15" s="12"/>
      <c r="POP15" s="12"/>
      <c r="POQ15" s="12"/>
      <c r="POR15" s="12"/>
      <c r="POS15" s="12"/>
      <c r="POT15" s="12"/>
      <c r="POU15" s="12"/>
      <c r="POV15" s="12"/>
      <c r="POW15" s="12"/>
      <c r="POX15" s="12"/>
      <c r="POY15" s="12"/>
      <c r="POZ15" s="12"/>
      <c r="PPA15" s="12"/>
      <c r="PPB15" s="12"/>
      <c r="PPC15" s="12"/>
      <c r="PPD15" s="12"/>
      <c r="PPE15" s="12"/>
      <c r="PPF15" s="12"/>
      <c r="PPG15" s="12"/>
      <c r="PPH15" s="12"/>
      <c r="PPI15" s="12"/>
      <c r="PPJ15" s="12"/>
      <c r="PPK15" s="12"/>
      <c r="PPL15" s="12"/>
      <c r="PPM15" s="12"/>
      <c r="PPN15" s="12"/>
      <c r="PPO15" s="12"/>
      <c r="PPP15" s="12"/>
      <c r="PPQ15" s="12"/>
      <c r="PPR15" s="12"/>
      <c r="PPS15" s="12"/>
      <c r="PPT15" s="12"/>
      <c r="PPU15" s="12"/>
      <c r="PPV15" s="12"/>
      <c r="PPW15" s="12"/>
      <c r="PPX15" s="12"/>
      <c r="PPY15" s="12"/>
      <c r="PPZ15" s="12"/>
      <c r="PQA15" s="12"/>
      <c r="PQB15" s="12"/>
      <c r="PQC15" s="12"/>
      <c r="PQD15" s="12"/>
      <c r="PQE15" s="12"/>
      <c r="PQF15" s="12"/>
      <c r="PQG15" s="12"/>
      <c r="PQH15" s="12"/>
      <c r="PQI15" s="12"/>
      <c r="PQJ15" s="12"/>
      <c r="PQK15" s="12"/>
      <c r="PQL15" s="12"/>
      <c r="PQM15" s="12"/>
      <c r="PQN15" s="12"/>
      <c r="PQO15" s="12"/>
      <c r="PQP15" s="12"/>
      <c r="PQQ15" s="12"/>
      <c r="PQR15" s="12"/>
      <c r="PQS15" s="12"/>
      <c r="PQT15" s="12"/>
      <c r="PQU15" s="12"/>
      <c r="PQV15" s="12"/>
      <c r="PQW15" s="12"/>
      <c r="PQX15" s="12"/>
      <c r="PQY15" s="12"/>
      <c r="PQZ15" s="12"/>
      <c r="PRA15" s="12"/>
      <c r="PRB15" s="12"/>
      <c r="PRC15" s="12"/>
      <c r="PRD15" s="12"/>
      <c r="PRE15" s="12"/>
      <c r="PRF15" s="12"/>
      <c r="PRG15" s="12"/>
      <c r="PRH15" s="12"/>
      <c r="PRI15" s="12"/>
      <c r="PRJ15" s="12"/>
      <c r="PRK15" s="12"/>
      <c r="PRL15" s="12"/>
      <c r="PRM15" s="12"/>
      <c r="PRN15" s="12"/>
      <c r="PRO15" s="12"/>
      <c r="PRP15" s="12"/>
      <c r="PRQ15" s="12"/>
      <c r="PRR15" s="12"/>
      <c r="PRS15" s="12"/>
      <c r="PRT15" s="12"/>
      <c r="PRU15" s="12"/>
      <c r="PRV15" s="12"/>
      <c r="PRW15" s="12"/>
      <c r="PRX15" s="12"/>
      <c r="PRY15" s="12"/>
      <c r="PRZ15" s="12"/>
      <c r="PSA15" s="12"/>
      <c r="PSB15" s="12"/>
      <c r="PSC15" s="12"/>
      <c r="PSD15" s="12"/>
      <c r="PSE15" s="12"/>
      <c r="PSF15" s="12"/>
      <c r="PSG15" s="12"/>
      <c r="PSH15" s="12"/>
      <c r="PSI15" s="12"/>
      <c r="PSJ15" s="12"/>
      <c r="PSK15" s="12"/>
      <c r="PSL15" s="12"/>
      <c r="PSM15" s="12"/>
      <c r="PSN15" s="12"/>
      <c r="PSO15" s="12"/>
      <c r="PSP15" s="12"/>
      <c r="PSQ15" s="12"/>
      <c r="PSR15" s="12"/>
      <c r="PSS15" s="12"/>
      <c r="PST15" s="12"/>
      <c r="PSU15" s="12"/>
      <c r="PSV15" s="12"/>
      <c r="PSW15" s="12"/>
      <c r="PSX15" s="12"/>
      <c r="PSY15" s="12"/>
      <c r="PSZ15" s="12"/>
      <c r="PTA15" s="12"/>
      <c r="PTB15" s="12"/>
      <c r="PTC15" s="12"/>
      <c r="PTD15" s="12"/>
      <c r="PTE15" s="12"/>
      <c r="PTF15" s="12"/>
      <c r="PTG15" s="12"/>
      <c r="PTH15" s="12"/>
      <c r="PTI15" s="12"/>
      <c r="PTJ15" s="12"/>
      <c r="PTK15" s="12"/>
      <c r="PTL15" s="12"/>
      <c r="PTM15" s="12"/>
      <c r="PTN15" s="12"/>
      <c r="PTO15" s="12"/>
      <c r="PTP15" s="12"/>
      <c r="PTQ15" s="12"/>
      <c r="PTR15" s="12"/>
      <c r="PTS15" s="12"/>
      <c r="PTT15" s="12"/>
      <c r="PTU15" s="12"/>
      <c r="PTV15" s="12"/>
      <c r="PTW15" s="12"/>
      <c r="PTX15" s="12"/>
      <c r="PTY15" s="12"/>
      <c r="PTZ15" s="12"/>
      <c r="PUA15" s="12"/>
      <c r="PUB15" s="12"/>
      <c r="PUC15" s="12"/>
      <c r="PUD15" s="12"/>
      <c r="PUE15" s="12"/>
      <c r="PUF15" s="12"/>
      <c r="PUG15" s="12"/>
      <c r="PUH15" s="12"/>
      <c r="PUI15" s="12"/>
      <c r="PUJ15" s="12"/>
      <c r="PUK15" s="12"/>
      <c r="PUL15" s="12"/>
      <c r="PUM15" s="12"/>
      <c r="PUN15" s="12"/>
      <c r="PUO15" s="12"/>
      <c r="PUP15" s="12"/>
      <c r="PUQ15" s="12"/>
      <c r="PUR15" s="12"/>
      <c r="PUS15" s="12"/>
      <c r="PUT15" s="12"/>
      <c r="PUU15" s="12"/>
      <c r="PUV15" s="12"/>
      <c r="PUW15" s="12"/>
      <c r="PUX15" s="12"/>
      <c r="PUY15" s="12"/>
      <c r="PUZ15" s="12"/>
      <c r="PVA15" s="12"/>
      <c r="PVB15" s="12"/>
      <c r="PVC15" s="12"/>
      <c r="PVD15" s="12"/>
      <c r="PVE15" s="12"/>
      <c r="PVF15" s="12"/>
      <c r="PVG15" s="12"/>
      <c r="PVH15" s="12"/>
      <c r="PVI15" s="12"/>
      <c r="PVJ15" s="12"/>
      <c r="PVK15" s="12"/>
      <c r="PVL15" s="12"/>
      <c r="PVM15" s="12"/>
      <c r="PVN15" s="12"/>
      <c r="PVO15" s="12"/>
      <c r="PVP15" s="12"/>
      <c r="PVQ15" s="12"/>
      <c r="PVR15" s="12"/>
      <c r="PVS15" s="12"/>
      <c r="PVT15" s="12"/>
      <c r="PVU15" s="12"/>
      <c r="PVV15" s="12"/>
      <c r="PVW15" s="12"/>
      <c r="PVX15" s="12"/>
      <c r="PVY15" s="12"/>
      <c r="PVZ15" s="12"/>
      <c r="PWA15" s="12"/>
      <c r="PWB15" s="12"/>
      <c r="PWC15" s="12"/>
      <c r="PWD15" s="12"/>
      <c r="PWE15" s="12"/>
      <c r="PWF15" s="12"/>
      <c r="PWG15" s="12"/>
      <c r="PWH15" s="12"/>
      <c r="PWI15" s="12"/>
      <c r="PWJ15" s="12"/>
      <c r="PWK15" s="12"/>
      <c r="PWL15" s="12"/>
      <c r="PWM15" s="12"/>
      <c r="PWN15" s="12"/>
      <c r="PWO15" s="12"/>
      <c r="PWP15" s="12"/>
      <c r="PWQ15" s="12"/>
      <c r="PWR15" s="12"/>
      <c r="PWS15" s="12"/>
      <c r="PWT15" s="12"/>
      <c r="PWU15" s="12"/>
      <c r="PWV15" s="12"/>
      <c r="PWW15" s="12"/>
      <c r="PWX15" s="12"/>
      <c r="PWY15" s="12"/>
      <c r="PWZ15" s="12"/>
      <c r="PXA15" s="12"/>
      <c r="PXB15" s="12"/>
      <c r="PXC15" s="12"/>
      <c r="PXD15" s="12"/>
      <c r="PXE15" s="12"/>
      <c r="PXF15" s="12"/>
      <c r="PXG15" s="12"/>
      <c r="PXH15" s="12"/>
      <c r="PXI15" s="12"/>
      <c r="PXJ15" s="12"/>
      <c r="PXK15" s="12"/>
      <c r="PXL15" s="12"/>
      <c r="PXM15" s="12"/>
      <c r="PXN15" s="12"/>
      <c r="PXO15" s="12"/>
      <c r="PXP15" s="12"/>
      <c r="PXQ15" s="12"/>
      <c r="PXR15" s="12"/>
      <c r="PXS15" s="12"/>
      <c r="PXT15" s="12"/>
      <c r="PXU15" s="12"/>
      <c r="PXV15" s="12"/>
      <c r="PXW15" s="12"/>
      <c r="PXX15" s="12"/>
      <c r="PXY15" s="12"/>
      <c r="PXZ15" s="12"/>
      <c r="PYA15" s="12"/>
      <c r="PYB15" s="12"/>
      <c r="PYC15" s="12"/>
      <c r="PYD15" s="12"/>
      <c r="PYE15" s="12"/>
      <c r="PYF15" s="12"/>
      <c r="PYG15" s="12"/>
      <c r="PYH15" s="12"/>
      <c r="PYI15" s="12"/>
      <c r="PYJ15" s="12"/>
      <c r="PYK15" s="12"/>
      <c r="PYL15" s="12"/>
      <c r="PYM15" s="12"/>
      <c r="PYN15" s="12"/>
      <c r="PYO15" s="12"/>
      <c r="PYP15" s="12"/>
      <c r="PYQ15" s="12"/>
      <c r="PYR15" s="12"/>
      <c r="PYS15" s="12"/>
      <c r="PYT15" s="12"/>
      <c r="PYU15" s="12"/>
      <c r="PYV15" s="12"/>
      <c r="PYW15" s="12"/>
      <c r="PYX15" s="12"/>
      <c r="PYY15" s="12"/>
      <c r="PYZ15" s="12"/>
      <c r="PZA15" s="12"/>
      <c r="PZB15" s="12"/>
      <c r="PZC15" s="12"/>
      <c r="PZD15" s="12"/>
      <c r="PZE15" s="12"/>
      <c r="PZF15" s="12"/>
      <c r="PZG15" s="12"/>
      <c r="PZH15" s="12"/>
      <c r="PZI15" s="12"/>
      <c r="PZJ15" s="12"/>
      <c r="PZK15" s="12"/>
      <c r="PZL15" s="12"/>
      <c r="PZM15" s="12"/>
      <c r="PZN15" s="12"/>
      <c r="PZO15" s="12"/>
      <c r="PZP15" s="12"/>
      <c r="PZQ15" s="12"/>
      <c r="PZR15" s="12"/>
      <c r="PZS15" s="12"/>
      <c r="PZT15" s="12"/>
      <c r="PZU15" s="12"/>
      <c r="PZV15" s="12"/>
      <c r="PZW15" s="12"/>
      <c r="PZX15" s="12"/>
      <c r="PZY15" s="12"/>
      <c r="PZZ15" s="12"/>
      <c r="QAA15" s="12"/>
      <c r="QAB15" s="12"/>
      <c r="QAC15" s="12"/>
      <c r="QAD15" s="12"/>
      <c r="QAE15" s="12"/>
      <c r="QAF15" s="12"/>
      <c r="QAG15" s="12"/>
      <c r="QAH15" s="12"/>
      <c r="QAI15" s="12"/>
      <c r="QAJ15" s="12"/>
      <c r="QAK15" s="12"/>
      <c r="QAL15" s="12"/>
      <c r="QAM15" s="12"/>
      <c r="QAN15" s="12"/>
      <c r="QAO15" s="12"/>
      <c r="QAP15" s="12"/>
      <c r="QAQ15" s="12"/>
      <c r="QAR15" s="12"/>
      <c r="QAS15" s="12"/>
      <c r="QAT15" s="12"/>
      <c r="QAU15" s="12"/>
      <c r="QAV15" s="12"/>
      <c r="QAW15" s="12"/>
      <c r="QAX15" s="12"/>
      <c r="QAY15" s="12"/>
      <c r="QAZ15" s="12"/>
      <c r="QBA15" s="12"/>
      <c r="QBB15" s="12"/>
      <c r="QBC15" s="12"/>
      <c r="QBD15" s="12"/>
      <c r="QBE15" s="12"/>
      <c r="QBF15" s="12"/>
      <c r="QBG15" s="12"/>
      <c r="QBH15" s="12"/>
      <c r="QBI15" s="12"/>
      <c r="QBJ15" s="12"/>
      <c r="QBK15" s="12"/>
      <c r="QBL15" s="12"/>
      <c r="QBM15" s="12"/>
      <c r="QBN15" s="12"/>
      <c r="QBO15" s="12"/>
      <c r="QBP15" s="12"/>
      <c r="QBQ15" s="12"/>
      <c r="QBR15" s="12"/>
      <c r="QBS15" s="12"/>
      <c r="QBT15" s="12"/>
      <c r="QBU15" s="12"/>
      <c r="QBV15" s="12"/>
      <c r="QBW15" s="12"/>
      <c r="QBX15" s="12"/>
      <c r="QBY15" s="12"/>
      <c r="QBZ15" s="12"/>
      <c r="QCA15" s="12"/>
      <c r="QCB15" s="12"/>
      <c r="QCC15" s="12"/>
      <c r="QCD15" s="12"/>
      <c r="QCE15" s="12"/>
      <c r="QCF15" s="12"/>
      <c r="QCG15" s="12"/>
      <c r="QCH15" s="12"/>
      <c r="QCI15" s="12"/>
      <c r="QCJ15" s="12"/>
      <c r="QCK15" s="12"/>
      <c r="QCL15" s="12"/>
      <c r="QCM15" s="12"/>
      <c r="QCN15" s="12"/>
      <c r="QCO15" s="12"/>
      <c r="QCP15" s="12"/>
      <c r="QCQ15" s="12"/>
      <c r="QCR15" s="12"/>
      <c r="QCS15" s="12"/>
      <c r="QCT15" s="12"/>
      <c r="QCU15" s="12"/>
      <c r="QCV15" s="12"/>
      <c r="QCW15" s="12"/>
      <c r="QCX15" s="12"/>
      <c r="QCY15" s="12"/>
      <c r="QCZ15" s="12"/>
      <c r="QDA15" s="12"/>
      <c r="QDB15" s="12"/>
      <c r="QDC15" s="12"/>
      <c r="QDD15" s="12"/>
      <c r="QDE15" s="12"/>
      <c r="QDF15" s="12"/>
      <c r="QDG15" s="12"/>
      <c r="QDH15" s="12"/>
      <c r="QDI15" s="12"/>
      <c r="QDJ15" s="12"/>
      <c r="QDK15" s="12"/>
      <c r="QDL15" s="12"/>
      <c r="QDM15" s="12"/>
      <c r="QDN15" s="12"/>
      <c r="QDO15" s="12"/>
      <c r="QDP15" s="12"/>
      <c r="QDQ15" s="12"/>
      <c r="QDR15" s="12"/>
      <c r="QDS15" s="12"/>
      <c r="QDT15" s="12"/>
      <c r="QDU15" s="12"/>
      <c r="QDV15" s="12"/>
      <c r="QDW15" s="12"/>
      <c r="QDX15" s="12"/>
      <c r="QDY15" s="12"/>
      <c r="QDZ15" s="12"/>
      <c r="QEA15" s="12"/>
      <c r="QEB15" s="12"/>
      <c r="QEC15" s="12"/>
      <c r="QED15" s="12"/>
      <c r="QEE15" s="12"/>
      <c r="QEF15" s="12"/>
      <c r="QEG15" s="12"/>
      <c r="QEH15" s="12"/>
      <c r="QEI15" s="12"/>
      <c r="QEJ15" s="12"/>
      <c r="QEK15" s="12"/>
      <c r="QEL15" s="12"/>
      <c r="QEM15" s="12"/>
      <c r="QEN15" s="12"/>
      <c r="QEO15" s="12"/>
      <c r="QEP15" s="12"/>
      <c r="QEQ15" s="12"/>
      <c r="QER15" s="12"/>
      <c r="QES15" s="12"/>
      <c r="QET15" s="12"/>
      <c r="QEU15" s="12"/>
      <c r="QEV15" s="12"/>
      <c r="QEW15" s="12"/>
      <c r="QEX15" s="12"/>
      <c r="QEY15" s="12"/>
      <c r="QEZ15" s="12"/>
      <c r="QFA15" s="12"/>
      <c r="QFB15" s="12"/>
      <c r="QFC15" s="12"/>
      <c r="QFD15" s="12"/>
      <c r="QFE15" s="12"/>
      <c r="QFF15" s="12"/>
      <c r="QFG15" s="12"/>
      <c r="QFH15" s="12"/>
      <c r="QFI15" s="12"/>
      <c r="QFJ15" s="12"/>
      <c r="QFK15" s="12"/>
      <c r="QFL15" s="12"/>
      <c r="QFM15" s="12"/>
      <c r="QFN15" s="12"/>
      <c r="QFO15" s="12"/>
      <c r="QFP15" s="12"/>
      <c r="QFQ15" s="12"/>
      <c r="QFR15" s="12"/>
      <c r="QFS15" s="12"/>
      <c r="QFT15" s="12"/>
      <c r="QFU15" s="12"/>
      <c r="QFV15" s="12"/>
      <c r="QFW15" s="12"/>
      <c r="QFX15" s="12"/>
      <c r="QFY15" s="12"/>
      <c r="QFZ15" s="12"/>
      <c r="QGA15" s="12"/>
      <c r="QGB15" s="12"/>
      <c r="QGC15" s="12"/>
      <c r="QGD15" s="12"/>
      <c r="QGE15" s="12"/>
      <c r="QGF15" s="12"/>
      <c r="QGG15" s="12"/>
      <c r="QGH15" s="12"/>
      <c r="QGI15" s="12"/>
      <c r="QGJ15" s="12"/>
      <c r="QGK15" s="12"/>
      <c r="QGL15" s="12"/>
      <c r="QGM15" s="12"/>
      <c r="QGN15" s="12"/>
      <c r="QGO15" s="12"/>
      <c r="QGP15" s="12"/>
      <c r="QGQ15" s="12"/>
      <c r="QGR15" s="12"/>
      <c r="QGS15" s="12"/>
      <c r="QGT15" s="12"/>
      <c r="QGU15" s="12"/>
      <c r="QGV15" s="12"/>
      <c r="QGW15" s="12"/>
      <c r="QGX15" s="12"/>
      <c r="QGY15" s="12"/>
      <c r="QGZ15" s="12"/>
      <c r="QHA15" s="12"/>
      <c r="QHB15" s="12"/>
      <c r="QHC15" s="12"/>
      <c r="QHD15" s="12"/>
      <c r="QHE15" s="12"/>
      <c r="QHF15" s="12"/>
      <c r="QHG15" s="12"/>
      <c r="QHH15" s="12"/>
      <c r="QHI15" s="12"/>
      <c r="QHJ15" s="12"/>
      <c r="QHK15" s="12"/>
      <c r="QHL15" s="12"/>
      <c r="QHM15" s="12"/>
      <c r="QHN15" s="12"/>
      <c r="QHO15" s="12"/>
      <c r="QHP15" s="12"/>
      <c r="QHQ15" s="12"/>
      <c r="QHR15" s="12"/>
      <c r="QHS15" s="12"/>
      <c r="QHT15" s="12"/>
      <c r="QHU15" s="12"/>
      <c r="QHV15" s="12"/>
      <c r="QHW15" s="12"/>
      <c r="QHX15" s="12"/>
      <c r="QHY15" s="12"/>
      <c r="QHZ15" s="12"/>
      <c r="QIA15" s="12"/>
      <c r="QIB15" s="12"/>
      <c r="QIC15" s="12"/>
      <c r="QID15" s="12"/>
      <c r="QIE15" s="12"/>
      <c r="QIF15" s="12"/>
      <c r="QIG15" s="12"/>
      <c r="QIH15" s="12"/>
      <c r="QII15" s="12"/>
      <c r="QIJ15" s="12"/>
      <c r="QIK15" s="12"/>
      <c r="QIL15" s="12"/>
      <c r="QIM15" s="12"/>
      <c r="QIN15" s="12"/>
      <c r="QIO15" s="12"/>
      <c r="QIP15" s="12"/>
      <c r="QIQ15" s="12"/>
      <c r="QIR15" s="12"/>
      <c r="QIS15" s="12"/>
      <c r="QIT15" s="12"/>
      <c r="QIU15" s="12"/>
      <c r="QIV15" s="12"/>
      <c r="QIW15" s="12"/>
      <c r="QIX15" s="12"/>
      <c r="QIY15" s="12"/>
      <c r="QIZ15" s="12"/>
      <c r="QJA15" s="12"/>
      <c r="QJB15" s="12"/>
      <c r="QJC15" s="12"/>
      <c r="QJD15" s="12"/>
      <c r="QJE15" s="12"/>
      <c r="QJF15" s="12"/>
      <c r="QJG15" s="12"/>
      <c r="QJH15" s="12"/>
      <c r="QJI15" s="12"/>
      <c r="QJJ15" s="12"/>
      <c r="QJK15" s="12"/>
      <c r="QJL15" s="12"/>
      <c r="QJM15" s="12"/>
      <c r="QJN15" s="12"/>
      <c r="QJO15" s="12"/>
      <c r="QJP15" s="12"/>
      <c r="QJQ15" s="12"/>
      <c r="QJR15" s="12"/>
      <c r="QJS15" s="12"/>
      <c r="QJT15" s="12"/>
      <c r="QJU15" s="12"/>
      <c r="QJV15" s="12"/>
      <c r="QJW15" s="12"/>
      <c r="QJX15" s="12"/>
      <c r="QJY15" s="12"/>
      <c r="QJZ15" s="12"/>
      <c r="QKA15" s="12"/>
      <c r="QKB15" s="12"/>
      <c r="QKC15" s="12"/>
      <c r="QKD15" s="12"/>
      <c r="QKE15" s="12"/>
      <c r="QKF15" s="12"/>
      <c r="QKG15" s="12"/>
      <c r="QKH15" s="12"/>
      <c r="QKI15" s="12"/>
      <c r="QKJ15" s="12"/>
      <c r="QKK15" s="12"/>
      <c r="QKL15" s="12"/>
      <c r="QKM15" s="12"/>
      <c r="QKN15" s="12"/>
      <c r="QKO15" s="12"/>
      <c r="QKP15" s="12"/>
      <c r="QKQ15" s="12"/>
      <c r="QKR15" s="12"/>
      <c r="QKS15" s="12"/>
      <c r="QKT15" s="12"/>
      <c r="QKU15" s="12"/>
      <c r="QKV15" s="12"/>
      <c r="QKW15" s="12"/>
      <c r="QKX15" s="12"/>
      <c r="QKY15" s="12"/>
      <c r="QKZ15" s="12"/>
      <c r="QLA15" s="12"/>
      <c r="QLB15" s="12"/>
      <c r="QLC15" s="12"/>
      <c r="QLD15" s="12"/>
      <c r="QLE15" s="12"/>
      <c r="QLF15" s="12"/>
      <c r="QLG15" s="12"/>
      <c r="QLH15" s="12"/>
      <c r="QLI15" s="12"/>
      <c r="QLJ15" s="12"/>
      <c r="QLK15" s="12"/>
      <c r="QLL15" s="12"/>
      <c r="QLM15" s="12"/>
      <c r="QLN15" s="12"/>
      <c r="QLO15" s="12"/>
      <c r="QLP15" s="12"/>
      <c r="QLQ15" s="12"/>
      <c r="QLR15" s="12"/>
      <c r="QLS15" s="12"/>
      <c r="QLT15" s="12"/>
      <c r="QLU15" s="12"/>
      <c r="QLV15" s="12"/>
      <c r="QLW15" s="12"/>
      <c r="QLX15" s="12"/>
      <c r="QLY15" s="12"/>
      <c r="QLZ15" s="12"/>
      <c r="QMA15" s="12"/>
      <c r="QMB15" s="12"/>
      <c r="QMC15" s="12"/>
      <c r="QMD15" s="12"/>
      <c r="QME15" s="12"/>
      <c r="QMF15" s="12"/>
      <c r="QMG15" s="12"/>
      <c r="QMH15" s="12"/>
      <c r="QMI15" s="12"/>
      <c r="QMJ15" s="12"/>
      <c r="QMK15" s="12"/>
      <c r="QML15" s="12"/>
      <c r="QMM15" s="12"/>
      <c r="QMN15" s="12"/>
      <c r="QMO15" s="12"/>
      <c r="QMP15" s="12"/>
      <c r="QMQ15" s="12"/>
      <c r="QMR15" s="12"/>
      <c r="QMS15" s="12"/>
      <c r="QMT15" s="12"/>
      <c r="QMU15" s="12"/>
      <c r="QMV15" s="12"/>
      <c r="QMW15" s="12"/>
      <c r="QMX15" s="12"/>
      <c r="QMY15" s="12"/>
      <c r="QMZ15" s="12"/>
      <c r="QNA15" s="12"/>
      <c r="QNB15" s="12"/>
      <c r="QNC15" s="12"/>
      <c r="QND15" s="12"/>
      <c r="QNE15" s="12"/>
      <c r="QNF15" s="12"/>
      <c r="QNG15" s="12"/>
      <c r="QNH15" s="12"/>
      <c r="QNI15" s="12"/>
      <c r="QNJ15" s="12"/>
      <c r="QNK15" s="12"/>
      <c r="QNL15" s="12"/>
      <c r="QNM15" s="12"/>
      <c r="QNN15" s="12"/>
      <c r="QNO15" s="12"/>
      <c r="QNP15" s="12"/>
      <c r="QNQ15" s="12"/>
      <c r="QNR15" s="12"/>
      <c r="QNS15" s="12"/>
      <c r="QNT15" s="12"/>
      <c r="QNU15" s="12"/>
      <c r="QNV15" s="12"/>
      <c r="QNW15" s="12"/>
      <c r="QNX15" s="12"/>
      <c r="QNY15" s="12"/>
      <c r="QNZ15" s="12"/>
      <c r="QOA15" s="12"/>
      <c r="QOB15" s="12"/>
      <c r="QOC15" s="12"/>
      <c r="QOD15" s="12"/>
      <c r="QOE15" s="12"/>
      <c r="QOF15" s="12"/>
      <c r="QOG15" s="12"/>
      <c r="QOH15" s="12"/>
      <c r="QOI15" s="12"/>
      <c r="QOJ15" s="12"/>
      <c r="QOK15" s="12"/>
      <c r="QOL15" s="12"/>
      <c r="QOM15" s="12"/>
      <c r="QON15" s="12"/>
      <c r="QOO15" s="12"/>
      <c r="QOP15" s="12"/>
      <c r="QOQ15" s="12"/>
      <c r="QOR15" s="12"/>
      <c r="QOS15" s="12"/>
      <c r="QOT15" s="12"/>
      <c r="QOU15" s="12"/>
      <c r="QOV15" s="12"/>
      <c r="QOW15" s="12"/>
      <c r="QOX15" s="12"/>
      <c r="QOY15" s="12"/>
      <c r="QOZ15" s="12"/>
      <c r="QPA15" s="12"/>
      <c r="QPB15" s="12"/>
      <c r="QPC15" s="12"/>
      <c r="QPD15" s="12"/>
      <c r="QPE15" s="12"/>
      <c r="QPF15" s="12"/>
      <c r="QPG15" s="12"/>
      <c r="QPH15" s="12"/>
      <c r="QPI15" s="12"/>
      <c r="QPJ15" s="12"/>
      <c r="QPK15" s="12"/>
      <c r="QPL15" s="12"/>
      <c r="QPM15" s="12"/>
      <c r="QPN15" s="12"/>
      <c r="QPO15" s="12"/>
      <c r="QPP15" s="12"/>
      <c r="QPQ15" s="12"/>
      <c r="QPR15" s="12"/>
      <c r="QPS15" s="12"/>
      <c r="QPT15" s="12"/>
      <c r="QPU15" s="12"/>
      <c r="QPV15" s="12"/>
      <c r="QPW15" s="12"/>
      <c r="QPX15" s="12"/>
      <c r="QPY15" s="12"/>
      <c r="QPZ15" s="12"/>
      <c r="QQA15" s="12"/>
      <c r="QQB15" s="12"/>
      <c r="QQC15" s="12"/>
      <c r="QQD15" s="12"/>
      <c r="QQE15" s="12"/>
      <c r="QQF15" s="12"/>
      <c r="QQG15" s="12"/>
      <c r="QQH15" s="12"/>
      <c r="QQI15" s="12"/>
      <c r="QQJ15" s="12"/>
      <c r="QQK15" s="12"/>
      <c r="QQL15" s="12"/>
      <c r="QQM15" s="12"/>
      <c r="QQN15" s="12"/>
      <c r="QQO15" s="12"/>
      <c r="QQP15" s="12"/>
      <c r="QQQ15" s="12"/>
      <c r="QQR15" s="12"/>
      <c r="QQS15" s="12"/>
      <c r="QQT15" s="12"/>
      <c r="QQU15" s="12"/>
      <c r="QQV15" s="12"/>
      <c r="QQW15" s="12"/>
      <c r="QQX15" s="12"/>
      <c r="QQY15" s="12"/>
      <c r="QQZ15" s="12"/>
      <c r="QRA15" s="12"/>
      <c r="QRB15" s="12"/>
      <c r="QRC15" s="12"/>
      <c r="QRD15" s="12"/>
      <c r="QRE15" s="12"/>
      <c r="QRF15" s="12"/>
      <c r="QRG15" s="12"/>
      <c r="QRH15" s="12"/>
      <c r="QRI15" s="12"/>
      <c r="QRJ15" s="12"/>
      <c r="QRK15" s="12"/>
      <c r="QRL15" s="12"/>
      <c r="QRM15" s="12"/>
      <c r="QRN15" s="12"/>
      <c r="QRO15" s="12"/>
      <c r="QRP15" s="12"/>
      <c r="QRQ15" s="12"/>
      <c r="QRR15" s="12"/>
      <c r="QRS15" s="12"/>
      <c r="QRT15" s="12"/>
      <c r="QRU15" s="12"/>
      <c r="QRV15" s="12"/>
      <c r="QRW15" s="12"/>
      <c r="QRX15" s="12"/>
      <c r="QRY15" s="12"/>
      <c r="QRZ15" s="12"/>
      <c r="QSA15" s="12"/>
      <c r="QSB15" s="12"/>
      <c r="QSC15" s="12"/>
      <c r="QSD15" s="12"/>
      <c r="QSE15" s="12"/>
      <c r="QSF15" s="12"/>
      <c r="QSG15" s="12"/>
      <c r="QSH15" s="12"/>
      <c r="QSI15" s="12"/>
      <c r="QSJ15" s="12"/>
      <c r="QSK15" s="12"/>
      <c r="QSL15" s="12"/>
      <c r="QSM15" s="12"/>
      <c r="QSN15" s="12"/>
      <c r="QSO15" s="12"/>
      <c r="QSP15" s="12"/>
      <c r="QSQ15" s="12"/>
      <c r="QSR15" s="12"/>
      <c r="QSS15" s="12"/>
      <c r="QST15" s="12"/>
      <c r="QSU15" s="12"/>
      <c r="QSV15" s="12"/>
      <c r="QSW15" s="12"/>
      <c r="QSX15" s="12"/>
      <c r="QSY15" s="12"/>
      <c r="QSZ15" s="12"/>
      <c r="QTA15" s="12"/>
      <c r="QTB15" s="12"/>
      <c r="QTC15" s="12"/>
      <c r="QTD15" s="12"/>
      <c r="QTE15" s="12"/>
      <c r="QTF15" s="12"/>
      <c r="QTG15" s="12"/>
      <c r="QTH15" s="12"/>
      <c r="QTI15" s="12"/>
      <c r="QTJ15" s="12"/>
      <c r="QTK15" s="12"/>
      <c r="QTL15" s="12"/>
      <c r="QTM15" s="12"/>
      <c r="QTN15" s="12"/>
      <c r="QTO15" s="12"/>
      <c r="QTP15" s="12"/>
      <c r="QTQ15" s="12"/>
      <c r="QTR15" s="12"/>
      <c r="QTS15" s="12"/>
      <c r="QTT15" s="12"/>
      <c r="QTU15" s="12"/>
      <c r="QTV15" s="12"/>
      <c r="QTW15" s="12"/>
      <c r="QTX15" s="12"/>
      <c r="QTY15" s="12"/>
      <c r="QTZ15" s="12"/>
      <c r="QUA15" s="12"/>
      <c r="QUB15" s="12"/>
      <c r="QUC15" s="12"/>
      <c r="QUD15" s="12"/>
      <c r="QUE15" s="12"/>
      <c r="QUF15" s="12"/>
      <c r="QUG15" s="12"/>
      <c r="QUH15" s="12"/>
      <c r="QUI15" s="12"/>
      <c r="QUJ15" s="12"/>
      <c r="QUK15" s="12"/>
      <c r="QUL15" s="12"/>
      <c r="QUM15" s="12"/>
      <c r="QUN15" s="12"/>
      <c r="QUO15" s="12"/>
      <c r="QUP15" s="12"/>
      <c r="QUQ15" s="12"/>
      <c r="QUR15" s="12"/>
      <c r="QUS15" s="12"/>
      <c r="QUT15" s="12"/>
      <c r="QUU15" s="12"/>
      <c r="QUV15" s="12"/>
      <c r="QUW15" s="12"/>
      <c r="QUX15" s="12"/>
      <c r="QUY15" s="12"/>
      <c r="QUZ15" s="12"/>
      <c r="QVA15" s="12"/>
      <c r="QVB15" s="12"/>
      <c r="QVC15" s="12"/>
      <c r="QVD15" s="12"/>
      <c r="QVE15" s="12"/>
      <c r="QVF15" s="12"/>
      <c r="QVG15" s="12"/>
      <c r="QVH15" s="12"/>
      <c r="QVI15" s="12"/>
      <c r="QVJ15" s="12"/>
      <c r="QVK15" s="12"/>
      <c r="QVL15" s="12"/>
      <c r="QVM15" s="12"/>
      <c r="QVN15" s="12"/>
      <c r="QVO15" s="12"/>
      <c r="QVP15" s="12"/>
      <c r="QVQ15" s="12"/>
      <c r="QVR15" s="12"/>
      <c r="QVS15" s="12"/>
      <c r="QVT15" s="12"/>
      <c r="QVU15" s="12"/>
      <c r="QVV15" s="12"/>
      <c r="QVW15" s="12"/>
      <c r="QVX15" s="12"/>
      <c r="QVY15" s="12"/>
      <c r="QVZ15" s="12"/>
      <c r="QWA15" s="12"/>
      <c r="QWB15" s="12"/>
      <c r="QWC15" s="12"/>
      <c r="QWD15" s="12"/>
      <c r="QWE15" s="12"/>
      <c r="QWF15" s="12"/>
      <c r="QWG15" s="12"/>
      <c r="QWH15" s="12"/>
      <c r="QWI15" s="12"/>
      <c r="QWJ15" s="12"/>
      <c r="QWK15" s="12"/>
      <c r="QWL15" s="12"/>
      <c r="QWM15" s="12"/>
      <c r="QWN15" s="12"/>
      <c r="QWO15" s="12"/>
      <c r="QWP15" s="12"/>
      <c r="QWQ15" s="12"/>
      <c r="QWR15" s="12"/>
      <c r="QWS15" s="12"/>
      <c r="QWT15" s="12"/>
      <c r="QWU15" s="12"/>
      <c r="QWV15" s="12"/>
      <c r="QWW15" s="12"/>
      <c r="QWX15" s="12"/>
      <c r="QWY15" s="12"/>
      <c r="QWZ15" s="12"/>
      <c r="QXA15" s="12"/>
      <c r="QXB15" s="12"/>
      <c r="QXC15" s="12"/>
      <c r="QXD15" s="12"/>
      <c r="QXE15" s="12"/>
      <c r="QXF15" s="12"/>
      <c r="QXG15" s="12"/>
      <c r="QXH15" s="12"/>
      <c r="QXI15" s="12"/>
      <c r="QXJ15" s="12"/>
      <c r="QXK15" s="12"/>
      <c r="QXL15" s="12"/>
      <c r="QXM15" s="12"/>
      <c r="QXN15" s="12"/>
      <c r="QXO15" s="12"/>
      <c r="QXP15" s="12"/>
      <c r="QXQ15" s="12"/>
      <c r="QXR15" s="12"/>
      <c r="QXS15" s="12"/>
      <c r="QXT15" s="12"/>
      <c r="QXU15" s="12"/>
      <c r="QXV15" s="12"/>
      <c r="QXW15" s="12"/>
      <c r="QXX15" s="12"/>
      <c r="QXY15" s="12"/>
      <c r="QXZ15" s="12"/>
      <c r="QYA15" s="12"/>
      <c r="QYB15" s="12"/>
      <c r="QYC15" s="12"/>
      <c r="QYD15" s="12"/>
      <c r="QYE15" s="12"/>
      <c r="QYF15" s="12"/>
      <c r="QYG15" s="12"/>
      <c r="QYH15" s="12"/>
      <c r="QYI15" s="12"/>
      <c r="QYJ15" s="12"/>
      <c r="QYK15" s="12"/>
      <c r="QYL15" s="12"/>
      <c r="QYM15" s="12"/>
      <c r="QYN15" s="12"/>
      <c r="QYO15" s="12"/>
      <c r="QYP15" s="12"/>
      <c r="QYQ15" s="12"/>
      <c r="QYR15" s="12"/>
      <c r="QYS15" s="12"/>
      <c r="QYT15" s="12"/>
      <c r="QYU15" s="12"/>
      <c r="QYV15" s="12"/>
      <c r="QYW15" s="12"/>
      <c r="QYX15" s="12"/>
      <c r="QYY15" s="12"/>
      <c r="QYZ15" s="12"/>
      <c r="QZA15" s="12"/>
      <c r="QZB15" s="12"/>
      <c r="QZC15" s="12"/>
      <c r="QZD15" s="12"/>
      <c r="QZE15" s="12"/>
      <c r="QZF15" s="12"/>
      <c r="QZG15" s="12"/>
      <c r="QZH15" s="12"/>
      <c r="QZI15" s="12"/>
      <c r="QZJ15" s="12"/>
      <c r="QZK15" s="12"/>
      <c r="QZL15" s="12"/>
      <c r="QZM15" s="12"/>
      <c r="QZN15" s="12"/>
      <c r="QZO15" s="12"/>
      <c r="QZP15" s="12"/>
      <c r="QZQ15" s="12"/>
      <c r="QZR15" s="12"/>
      <c r="QZS15" s="12"/>
      <c r="QZT15" s="12"/>
      <c r="QZU15" s="12"/>
      <c r="QZV15" s="12"/>
      <c r="QZW15" s="12"/>
      <c r="QZX15" s="12"/>
      <c r="QZY15" s="12"/>
      <c r="QZZ15" s="12"/>
      <c r="RAA15" s="12"/>
      <c r="RAB15" s="12"/>
      <c r="RAC15" s="12"/>
      <c r="RAD15" s="12"/>
      <c r="RAE15" s="12"/>
      <c r="RAF15" s="12"/>
      <c r="RAG15" s="12"/>
      <c r="RAH15" s="12"/>
      <c r="RAI15" s="12"/>
      <c r="RAJ15" s="12"/>
      <c r="RAK15" s="12"/>
      <c r="RAL15" s="12"/>
      <c r="RAM15" s="12"/>
      <c r="RAN15" s="12"/>
      <c r="RAO15" s="12"/>
      <c r="RAP15" s="12"/>
      <c r="RAQ15" s="12"/>
      <c r="RAR15" s="12"/>
      <c r="RAS15" s="12"/>
      <c r="RAT15" s="12"/>
      <c r="RAU15" s="12"/>
      <c r="RAV15" s="12"/>
      <c r="RAW15" s="12"/>
      <c r="RAX15" s="12"/>
      <c r="RAY15" s="12"/>
      <c r="RAZ15" s="12"/>
      <c r="RBA15" s="12"/>
      <c r="RBB15" s="12"/>
      <c r="RBC15" s="12"/>
      <c r="RBD15" s="12"/>
      <c r="RBE15" s="12"/>
      <c r="RBF15" s="12"/>
      <c r="RBG15" s="12"/>
      <c r="RBH15" s="12"/>
      <c r="RBI15" s="12"/>
      <c r="RBJ15" s="12"/>
      <c r="RBK15" s="12"/>
      <c r="RBL15" s="12"/>
      <c r="RBM15" s="12"/>
      <c r="RBN15" s="12"/>
      <c r="RBO15" s="12"/>
      <c r="RBP15" s="12"/>
      <c r="RBQ15" s="12"/>
      <c r="RBR15" s="12"/>
      <c r="RBS15" s="12"/>
      <c r="RBT15" s="12"/>
      <c r="RBU15" s="12"/>
      <c r="RBV15" s="12"/>
      <c r="RBW15" s="12"/>
      <c r="RBX15" s="12"/>
      <c r="RBY15" s="12"/>
      <c r="RBZ15" s="12"/>
      <c r="RCA15" s="12"/>
      <c r="RCB15" s="12"/>
      <c r="RCC15" s="12"/>
      <c r="RCD15" s="12"/>
      <c r="RCE15" s="12"/>
      <c r="RCF15" s="12"/>
      <c r="RCG15" s="12"/>
      <c r="RCH15" s="12"/>
      <c r="RCI15" s="12"/>
      <c r="RCJ15" s="12"/>
      <c r="RCK15" s="12"/>
      <c r="RCL15" s="12"/>
      <c r="RCM15" s="12"/>
      <c r="RCN15" s="12"/>
      <c r="RCO15" s="12"/>
      <c r="RCP15" s="12"/>
      <c r="RCQ15" s="12"/>
      <c r="RCR15" s="12"/>
      <c r="RCS15" s="12"/>
      <c r="RCT15" s="12"/>
      <c r="RCU15" s="12"/>
      <c r="RCV15" s="12"/>
      <c r="RCW15" s="12"/>
      <c r="RCX15" s="12"/>
      <c r="RCY15" s="12"/>
      <c r="RCZ15" s="12"/>
      <c r="RDA15" s="12"/>
      <c r="RDB15" s="12"/>
      <c r="RDC15" s="12"/>
      <c r="RDD15" s="12"/>
      <c r="RDE15" s="12"/>
      <c r="RDF15" s="12"/>
      <c r="RDG15" s="12"/>
      <c r="RDH15" s="12"/>
      <c r="RDI15" s="12"/>
      <c r="RDJ15" s="12"/>
      <c r="RDK15" s="12"/>
      <c r="RDL15" s="12"/>
      <c r="RDM15" s="12"/>
      <c r="RDN15" s="12"/>
      <c r="RDO15" s="12"/>
      <c r="RDP15" s="12"/>
      <c r="RDQ15" s="12"/>
      <c r="RDR15" s="12"/>
      <c r="RDS15" s="12"/>
      <c r="RDT15" s="12"/>
      <c r="RDU15" s="12"/>
      <c r="RDV15" s="12"/>
      <c r="RDW15" s="12"/>
      <c r="RDX15" s="12"/>
      <c r="RDY15" s="12"/>
      <c r="RDZ15" s="12"/>
      <c r="REA15" s="12"/>
      <c r="REB15" s="12"/>
      <c r="REC15" s="12"/>
      <c r="RED15" s="12"/>
      <c r="REE15" s="12"/>
      <c r="REF15" s="12"/>
      <c r="REG15" s="12"/>
      <c r="REH15" s="12"/>
      <c r="REI15" s="12"/>
      <c r="REJ15" s="12"/>
      <c r="REK15" s="12"/>
      <c r="REL15" s="12"/>
      <c r="REM15" s="12"/>
      <c r="REN15" s="12"/>
      <c r="REO15" s="12"/>
      <c r="REP15" s="12"/>
      <c r="REQ15" s="12"/>
      <c r="RER15" s="12"/>
      <c r="RES15" s="12"/>
      <c r="RET15" s="12"/>
      <c r="REU15" s="12"/>
      <c r="REV15" s="12"/>
      <c r="REW15" s="12"/>
      <c r="REX15" s="12"/>
      <c r="REY15" s="12"/>
      <c r="REZ15" s="12"/>
      <c r="RFA15" s="12"/>
      <c r="RFB15" s="12"/>
      <c r="RFC15" s="12"/>
      <c r="RFD15" s="12"/>
      <c r="RFE15" s="12"/>
      <c r="RFF15" s="12"/>
      <c r="RFG15" s="12"/>
      <c r="RFH15" s="12"/>
      <c r="RFI15" s="12"/>
      <c r="RFJ15" s="12"/>
      <c r="RFK15" s="12"/>
      <c r="RFL15" s="12"/>
      <c r="RFM15" s="12"/>
      <c r="RFN15" s="12"/>
      <c r="RFO15" s="12"/>
      <c r="RFP15" s="12"/>
      <c r="RFQ15" s="12"/>
      <c r="RFR15" s="12"/>
      <c r="RFS15" s="12"/>
      <c r="RFT15" s="12"/>
      <c r="RFU15" s="12"/>
      <c r="RFV15" s="12"/>
      <c r="RFW15" s="12"/>
      <c r="RFX15" s="12"/>
      <c r="RFY15" s="12"/>
      <c r="RFZ15" s="12"/>
      <c r="RGA15" s="12"/>
      <c r="RGB15" s="12"/>
      <c r="RGC15" s="12"/>
      <c r="RGD15" s="12"/>
      <c r="RGE15" s="12"/>
      <c r="RGF15" s="12"/>
      <c r="RGG15" s="12"/>
      <c r="RGH15" s="12"/>
      <c r="RGI15" s="12"/>
      <c r="RGJ15" s="12"/>
      <c r="RGK15" s="12"/>
      <c r="RGL15" s="12"/>
      <c r="RGM15" s="12"/>
      <c r="RGN15" s="12"/>
      <c r="RGO15" s="12"/>
      <c r="RGP15" s="12"/>
      <c r="RGQ15" s="12"/>
      <c r="RGR15" s="12"/>
      <c r="RGS15" s="12"/>
      <c r="RGT15" s="12"/>
      <c r="RGU15" s="12"/>
      <c r="RGV15" s="12"/>
      <c r="RGW15" s="12"/>
      <c r="RGX15" s="12"/>
      <c r="RGY15" s="12"/>
      <c r="RGZ15" s="12"/>
      <c r="RHA15" s="12"/>
      <c r="RHB15" s="12"/>
      <c r="RHC15" s="12"/>
      <c r="RHD15" s="12"/>
      <c r="RHE15" s="12"/>
      <c r="RHF15" s="12"/>
      <c r="RHG15" s="12"/>
      <c r="RHH15" s="12"/>
      <c r="RHI15" s="12"/>
      <c r="RHJ15" s="12"/>
      <c r="RHK15" s="12"/>
      <c r="RHL15" s="12"/>
      <c r="RHM15" s="12"/>
      <c r="RHN15" s="12"/>
      <c r="RHO15" s="12"/>
      <c r="RHP15" s="12"/>
      <c r="RHQ15" s="12"/>
      <c r="RHR15" s="12"/>
      <c r="RHS15" s="12"/>
      <c r="RHT15" s="12"/>
      <c r="RHU15" s="12"/>
      <c r="RHV15" s="12"/>
      <c r="RHW15" s="12"/>
      <c r="RHX15" s="12"/>
      <c r="RHY15" s="12"/>
      <c r="RHZ15" s="12"/>
      <c r="RIA15" s="12"/>
      <c r="RIB15" s="12"/>
      <c r="RIC15" s="12"/>
      <c r="RID15" s="12"/>
      <c r="RIE15" s="12"/>
      <c r="RIF15" s="12"/>
      <c r="RIG15" s="12"/>
      <c r="RIH15" s="12"/>
      <c r="RII15" s="12"/>
      <c r="RIJ15" s="12"/>
      <c r="RIK15" s="12"/>
      <c r="RIL15" s="12"/>
      <c r="RIM15" s="12"/>
      <c r="RIN15" s="12"/>
      <c r="RIO15" s="12"/>
      <c r="RIP15" s="12"/>
      <c r="RIQ15" s="12"/>
      <c r="RIR15" s="12"/>
      <c r="RIS15" s="12"/>
      <c r="RIT15" s="12"/>
      <c r="RIU15" s="12"/>
      <c r="RIV15" s="12"/>
      <c r="RIW15" s="12"/>
      <c r="RIX15" s="12"/>
      <c r="RIY15" s="12"/>
      <c r="RIZ15" s="12"/>
      <c r="RJA15" s="12"/>
      <c r="RJB15" s="12"/>
      <c r="RJC15" s="12"/>
      <c r="RJD15" s="12"/>
      <c r="RJE15" s="12"/>
      <c r="RJF15" s="12"/>
      <c r="RJG15" s="12"/>
      <c r="RJH15" s="12"/>
      <c r="RJI15" s="12"/>
      <c r="RJJ15" s="12"/>
      <c r="RJK15" s="12"/>
      <c r="RJL15" s="12"/>
      <c r="RJM15" s="12"/>
      <c r="RJN15" s="12"/>
      <c r="RJO15" s="12"/>
      <c r="RJP15" s="12"/>
      <c r="RJQ15" s="12"/>
      <c r="RJR15" s="12"/>
      <c r="RJS15" s="12"/>
      <c r="RJT15" s="12"/>
      <c r="RJU15" s="12"/>
      <c r="RJV15" s="12"/>
      <c r="RJW15" s="12"/>
      <c r="RJX15" s="12"/>
      <c r="RJY15" s="12"/>
      <c r="RJZ15" s="12"/>
      <c r="RKA15" s="12"/>
      <c r="RKB15" s="12"/>
      <c r="RKC15" s="12"/>
      <c r="RKD15" s="12"/>
      <c r="RKE15" s="12"/>
      <c r="RKF15" s="12"/>
      <c r="RKG15" s="12"/>
      <c r="RKH15" s="12"/>
      <c r="RKI15" s="12"/>
      <c r="RKJ15" s="12"/>
      <c r="RKK15" s="12"/>
      <c r="RKL15" s="12"/>
      <c r="RKM15" s="12"/>
      <c r="RKN15" s="12"/>
      <c r="RKO15" s="12"/>
      <c r="RKP15" s="12"/>
      <c r="RKQ15" s="12"/>
      <c r="RKR15" s="12"/>
      <c r="RKS15" s="12"/>
      <c r="RKT15" s="12"/>
      <c r="RKU15" s="12"/>
      <c r="RKV15" s="12"/>
      <c r="RKW15" s="12"/>
      <c r="RKX15" s="12"/>
      <c r="RKY15" s="12"/>
      <c r="RKZ15" s="12"/>
      <c r="RLA15" s="12"/>
      <c r="RLB15" s="12"/>
      <c r="RLC15" s="12"/>
      <c r="RLD15" s="12"/>
      <c r="RLE15" s="12"/>
      <c r="RLF15" s="12"/>
      <c r="RLG15" s="12"/>
      <c r="RLH15" s="12"/>
      <c r="RLI15" s="12"/>
      <c r="RLJ15" s="12"/>
      <c r="RLK15" s="12"/>
      <c r="RLL15" s="12"/>
      <c r="RLM15" s="12"/>
      <c r="RLN15" s="12"/>
      <c r="RLO15" s="12"/>
      <c r="RLP15" s="12"/>
      <c r="RLQ15" s="12"/>
      <c r="RLR15" s="12"/>
      <c r="RLS15" s="12"/>
      <c r="RLT15" s="12"/>
      <c r="RLU15" s="12"/>
      <c r="RLV15" s="12"/>
      <c r="RLW15" s="12"/>
      <c r="RLX15" s="12"/>
      <c r="RLY15" s="12"/>
      <c r="RLZ15" s="12"/>
      <c r="RMA15" s="12"/>
      <c r="RMB15" s="12"/>
      <c r="RMC15" s="12"/>
      <c r="RMD15" s="12"/>
      <c r="RME15" s="12"/>
      <c r="RMF15" s="12"/>
      <c r="RMG15" s="12"/>
      <c r="RMH15" s="12"/>
      <c r="RMI15" s="12"/>
      <c r="RMJ15" s="12"/>
      <c r="RMK15" s="12"/>
      <c r="RML15" s="12"/>
      <c r="RMM15" s="12"/>
      <c r="RMN15" s="12"/>
      <c r="RMO15" s="12"/>
      <c r="RMP15" s="12"/>
      <c r="RMQ15" s="12"/>
      <c r="RMR15" s="12"/>
      <c r="RMS15" s="12"/>
      <c r="RMT15" s="12"/>
      <c r="RMU15" s="12"/>
      <c r="RMV15" s="12"/>
      <c r="RMW15" s="12"/>
      <c r="RMX15" s="12"/>
      <c r="RMY15" s="12"/>
      <c r="RMZ15" s="12"/>
      <c r="RNA15" s="12"/>
      <c r="RNB15" s="12"/>
      <c r="RNC15" s="12"/>
      <c r="RND15" s="12"/>
      <c r="RNE15" s="12"/>
      <c r="RNF15" s="12"/>
      <c r="RNG15" s="12"/>
      <c r="RNH15" s="12"/>
      <c r="RNI15" s="12"/>
      <c r="RNJ15" s="12"/>
      <c r="RNK15" s="12"/>
      <c r="RNL15" s="12"/>
      <c r="RNM15" s="12"/>
      <c r="RNN15" s="12"/>
      <c r="RNO15" s="12"/>
      <c r="RNP15" s="12"/>
      <c r="RNQ15" s="12"/>
      <c r="RNR15" s="12"/>
      <c r="RNS15" s="12"/>
      <c r="RNT15" s="12"/>
      <c r="RNU15" s="12"/>
      <c r="RNV15" s="12"/>
      <c r="RNW15" s="12"/>
      <c r="RNX15" s="12"/>
      <c r="RNY15" s="12"/>
      <c r="RNZ15" s="12"/>
      <c r="ROA15" s="12"/>
      <c r="ROB15" s="12"/>
      <c r="ROC15" s="12"/>
      <c r="ROD15" s="12"/>
      <c r="ROE15" s="12"/>
      <c r="ROF15" s="12"/>
      <c r="ROG15" s="12"/>
      <c r="ROH15" s="12"/>
      <c r="ROI15" s="12"/>
      <c r="ROJ15" s="12"/>
      <c r="ROK15" s="12"/>
      <c r="ROL15" s="12"/>
      <c r="ROM15" s="12"/>
      <c r="RON15" s="12"/>
      <c r="ROO15" s="12"/>
      <c r="ROP15" s="12"/>
      <c r="ROQ15" s="12"/>
      <c r="ROR15" s="12"/>
      <c r="ROS15" s="12"/>
      <c r="ROT15" s="12"/>
      <c r="ROU15" s="12"/>
      <c r="ROV15" s="12"/>
      <c r="ROW15" s="12"/>
      <c r="ROX15" s="12"/>
      <c r="ROY15" s="12"/>
      <c r="ROZ15" s="12"/>
      <c r="RPA15" s="12"/>
      <c r="RPB15" s="12"/>
      <c r="RPC15" s="12"/>
      <c r="RPD15" s="12"/>
      <c r="RPE15" s="12"/>
      <c r="RPF15" s="12"/>
      <c r="RPG15" s="12"/>
      <c r="RPH15" s="12"/>
      <c r="RPI15" s="12"/>
      <c r="RPJ15" s="12"/>
      <c r="RPK15" s="12"/>
      <c r="RPL15" s="12"/>
      <c r="RPM15" s="12"/>
      <c r="RPN15" s="12"/>
      <c r="RPO15" s="12"/>
      <c r="RPP15" s="12"/>
      <c r="RPQ15" s="12"/>
      <c r="RPR15" s="12"/>
      <c r="RPS15" s="12"/>
      <c r="RPT15" s="12"/>
      <c r="RPU15" s="12"/>
      <c r="RPV15" s="12"/>
      <c r="RPW15" s="12"/>
      <c r="RPX15" s="12"/>
      <c r="RPY15" s="12"/>
      <c r="RPZ15" s="12"/>
      <c r="RQA15" s="12"/>
      <c r="RQB15" s="12"/>
      <c r="RQC15" s="12"/>
      <c r="RQD15" s="12"/>
      <c r="RQE15" s="12"/>
      <c r="RQF15" s="12"/>
      <c r="RQG15" s="12"/>
      <c r="RQH15" s="12"/>
      <c r="RQI15" s="12"/>
      <c r="RQJ15" s="12"/>
      <c r="RQK15" s="12"/>
      <c r="RQL15" s="12"/>
      <c r="RQM15" s="12"/>
      <c r="RQN15" s="12"/>
      <c r="RQO15" s="12"/>
      <c r="RQP15" s="12"/>
      <c r="RQQ15" s="12"/>
      <c r="RQR15" s="12"/>
      <c r="RQS15" s="12"/>
      <c r="RQT15" s="12"/>
      <c r="RQU15" s="12"/>
      <c r="RQV15" s="12"/>
      <c r="RQW15" s="12"/>
      <c r="RQX15" s="12"/>
      <c r="RQY15" s="12"/>
      <c r="RQZ15" s="12"/>
      <c r="RRA15" s="12"/>
      <c r="RRB15" s="12"/>
      <c r="RRC15" s="12"/>
      <c r="RRD15" s="12"/>
      <c r="RRE15" s="12"/>
      <c r="RRF15" s="12"/>
      <c r="RRG15" s="12"/>
      <c r="RRH15" s="12"/>
      <c r="RRI15" s="12"/>
      <c r="RRJ15" s="12"/>
      <c r="RRK15" s="12"/>
      <c r="RRL15" s="12"/>
      <c r="RRM15" s="12"/>
      <c r="RRN15" s="12"/>
      <c r="RRO15" s="12"/>
      <c r="RRP15" s="12"/>
      <c r="RRQ15" s="12"/>
      <c r="RRR15" s="12"/>
      <c r="RRS15" s="12"/>
      <c r="RRT15" s="12"/>
      <c r="RRU15" s="12"/>
      <c r="RRV15" s="12"/>
      <c r="RRW15" s="12"/>
      <c r="RRX15" s="12"/>
      <c r="RRY15" s="12"/>
      <c r="RRZ15" s="12"/>
      <c r="RSA15" s="12"/>
      <c r="RSB15" s="12"/>
      <c r="RSC15" s="12"/>
      <c r="RSD15" s="12"/>
      <c r="RSE15" s="12"/>
      <c r="RSF15" s="12"/>
      <c r="RSG15" s="12"/>
      <c r="RSH15" s="12"/>
      <c r="RSI15" s="12"/>
      <c r="RSJ15" s="12"/>
      <c r="RSK15" s="12"/>
      <c r="RSL15" s="12"/>
      <c r="RSM15" s="12"/>
      <c r="RSN15" s="12"/>
      <c r="RSO15" s="12"/>
      <c r="RSP15" s="12"/>
      <c r="RSQ15" s="12"/>
      <c r="RSR15" s="12"/>
      <c r="RSS15" s="12"/>
      <c r="RST15" s="12"/>
      <c r="RSU15" s="12"/>
      <c r="RSV15" s="12"/>
      <c r="RSW15" s="12"/>
      <c r="RSX15" s="12"/>
      <c r="RSY15" s="12"/>
      <c r="RSZ15" s="12"/>
      <c r="RTA15" s="12"/>
      <c r="RTB15" s="12"/>
      <c r="RTC15" s="12"/>
      <c r="RTD15" s="12"/>
      <c r="RTE15" s="12"/>
      <c r="RTF15" s="12"/>
      <c r="RTG15" s="12"/>
      <c r="RTH15" s="12"/>
      <c r="RTI15" s="12"/>
      <c r="RTJ15" s="12"/>
      <c r="RTK15" s="12"/>
      <c r="RTL15" s="12"/>
      <c r="RTM15" s="12"/>
      <c r="RTN15" s="12"/>
      <c r="RTO15" s="12"/>
      <c r="RTP15" s="12"/>
      <c r="RTQ15" s="12"/>
      <c r="RTR15" s="12"/>
      <c r="RTS15" s="12"/>
      <c r="RTT15" s="12"/>
      <c r="RTU15" s="12"/>
      <c r="RTV15" s="12"/>
      <c r="RTW15" s="12"/>
      <c r="RTX15" s="12"/>
      <c r="RTY15" s="12"/>
      <c r="RTZ15" s="12"/>
      <c r="RUA15" s="12"/>
      <c r="RUB15" s="12"/>
      <c r="RUC15" s="12"/>
      <c r="RUD15" s="12"/>
      <c r="RUE15" s="12"/>
      <c r="RUF15" s="12"/>
      <c r="RUG15" s="12"/>
      <c r="RUH15" s="12"/>
      <c r="RUI15" s="12"/>
      <c r="RUJ15" s="12"/>
      <c r="RUK15" s="12"/>
      <c r="RUL15" s="12"/>
      <c r="RUM15" s="12"/>
      <c r="RUN15" s="12"/>
      <c r="RUO15" s="12"/>
      <c r="RUP15" s="12"/>
      <c r="RUQ15" s="12"/>
      <c r="RUR15" s="12"/>
      <c r="RUS15" s="12"/>
      <c r="RUT15" s="12"/>
      <c r="RUU15" s="12"/>
      <c r="RUV15" s="12"/>
      <c r="RUW15" s="12"/>
      <c r="RUX15" s="12"/>
      <c r="RUY15" s="12"/>
      <c r="RUZ15" s="12"/>
      <c r="RVA15" s="12"/>
      <c r="RVB15" s="12"/>
      <c r="RVC15" s="12"/>
      <c r="RVD15" s="12"/>
      <c r="RVE15" s="12"/>
      <c r="RVF15" s="12"/>
      <c r="RVG15" s="12"/>
      <c r="RVH15" s="12"/>
      <c r="RVI15" s="12"/>
      <c r="RVJ15" s="12"/>
      <c r="RVK15" s="12"/>
      <c r="RVL15" s="12"/>
      <c r="RVM15" s="12"/>
      <c r="RVN15" s="12"/>
      <c r="RVO15" s="12"/>
      <c r="RVP15" s="12"/>
      <c r="RVQ15" s="12"/>
      <c r="RVR15" s="12"/>
      <c r="RVS15" s="12"/>
      <c r="RVT15" s="12"/>
      <c r="RVU15" s="12"/>
      <c r="RVV15" s="12"/>
      <c r="RVW15" s="12"/>
      <c r="RVX15" s="12"/>
      <c r="RVY15" s="12"/>
      <c r="RVZ15" s="12"/>
      <c r="RWA15" s="12"/>
      <c r="RWB15" s="12"/>
      <c r="RWC15" s="12"/>
      <c r="RWD15" s="12"/>
      <c r="RWE15" s="12"/>
      <c r="RWF15" s="12"/>
      <c r="RWG15" s="12"/>
      <c r="RWH15" s="12"/>
      <c r="RWI15" s="12"/>
      <c r="RWJ15" s="12"/>
      <c r="RWK15" s="12"/>
      <c r="RWL15" s="12"/>
      <c r="RWM15" s="12"/>
      <c r="RWN15" s="12"/>
      <c r="RWO15" s="12"/>
      <c r="RWP15" s="12"/>
      <c r="RWQ15" s="12"/>
      <c r="RWR15" s="12"/>
      <c r="RWS15" s="12"/>
      <c r="RWT15" s="12"/>
      <c r="RWU15" s="12"/>
      <c r="RWV15" s="12"/>
      <c r="RWW15" s="12"/>
      <c r="RWX15" s="12"/>
      <c r="RWY15" s="12"/>
      <c r="RWZ15" s="12"/>
      <c r="RXA15" s="12"/>
      <c r="RXB15" s="12"/>
      <c r="RXC15" s="12"/>
      <c r="RXD15" s="12"/>
      <c r="RXE15" s="12"/>
      <c r="RXF15" s="12"/>
      <c r="RXG15" s="12"/>
      <c r="RXH15" s="12"/>
      <c r="RXI15" s="12"/>
      <c r="RXJ15" s="12"/>
      <c r="RXK15" s="12"/>
      <c r="RXL15" s="12"/>
      <c r="RXM15" s="12"/>
      <c r="RXN15" s="12"/>
      <c r="RXO15" s="12"/>
      <c r="RXP15" s="12"/>
      <c r="RXQ15" s="12"/>
      <c r="RXR15" s="12"/>
      <c r="RXS15" s="12"/>
      <c r="RXT15" s="12"/>
      <c r="RXU15" s="12"/>
      <c r="RXV15" s="12"/>
      <c r="RXW15" s="12"/>
      <c r="RXX15" s="12"/>
      <c r="RXY15" s="12"/>
      <c r="RXZ15" s="12"/>
      <c r="RYA15" s="12"/>
      <c r="RYB15" s="12"/>
      <c r="RYC15" s="12"/>
      <c r="RYD15" s="12"/>
      <c r="RYE15" s="12"/>
      <c r="RYF15" s="12"/>
      <c r="RYG15" s="12"/>
      <c r="RYH15" s="12"/>
      <c r="RYI15" s="12"/>
      <c r="RYJ15" s="12"/>
      <c r="RYK15" s="12"/>
      <c r="RYL15" s="12"/>
      <c r="RYM15" s="12"/>
      <c r="RYN15" s="12"/>
      <c r="RYO15" s="12"/>
      <c r="RYP15" s="12"/>
      <c r="RYQ15" s="12"/>
      <c r="RYR15" s="12"/>
      <c r="RYS15" s="12"/>
      <c r="RYT15" s="12"/>
      <c r="RYU15" s="12"/>
      <c r="RYV15" s="12"/>
      <c r="RYW15" s="12"/>
      <c r="RYX15" s="12"/>
      <c r="RYY15" s="12"/>
      <c r="RYZ15" s="12"/>
      <c r="RZA15" s="12"/>
      <c r="RZB15" s="12"/>
      <c r="RZC15" s="12"/>
      <c r="RZD15" s="12"/>
      <c r="RZE15" s="12"/>
      <c r="RZF15" s="12"/>
      <c r="RZG15" s="12"/>
      <c r="RZH15" s="12"/>
      <c r="RZI15" s="12"/>
      <c r="RZJ15" s="12"/>
      <c r="RZK15" s="12"/>
      <c r="RZL15" s="12"/>
      <c r="RZM15" s="12"/>
      <c r="RZN15" s="12"/>
      <c r="RZO15" s="12"/>
      <c r="RZP15" s="12"/>
      <c r="RZQ15" s="12"/>
      <c r="RZR15" s="12"/>
      <c r="RZS15" s="12"/>
      <c r="RZT15" s="12"/>
      <c r="RZU15" s="12"/>
      <c r="RZV15" s="12"/>
      <c r="RZW15" s="12"/>
      <c r="RZX15" s="12"/>
      <c r="RZY15" s="12"/>
      <c r="RZZ15" s="12"/>
      <c r="SAA15" s="12"/>
      <c r="SAB15" s="12"/>
      <c r="SAC15" s="12"/>
      <c r="SAD15" s="12"/>
      <c r="SAE15" s="12"/>
      <c r="SAF15" s="12"/>
      <c r="SAG15" s="12"/>
      <c r="SAH15" s="12"/>
      <c r="SAI15" s="12"/>
      <c r="SAJ15" s="12"/>
      <c r="SAK15" s="12"/>
      <c r="SAL15" s="12"/>
      <c r="SAM15" s="12"/>
      <c r="SAN15" s="12"/>
      <c r="SAO15" s="12"/>
      <c r="SAP15" s="12"/>
      <c r="SAQ15" s="12"/>
      <c r="SAR15" s="12"/>
      <c r="SAS15" s="12"/>
      <c r="SAT15" s="12"/>
      <c r="SAU15" s="12"/>
      <c r="SAV15" s="12"/>
      <c r="SAW15" s="12"/>
      <c r="SAX15" s="12"/>
      <c r="SAY15" s="12"/>
      <c r="SAZ15" s="12"/>
      <c r="SBA15" s="12"/>
      <c r="SBB15" s="12"/>
      <c r="SBC15" s="12"/>
      <c r="SBD15" s="12"/>
      <c r="SBE15" s="12"/>
      <c r="SBF15" s="12"/>
      <c r="SBG15" s="12"/>
      <c r="SBH15" s="12"/>
      <c r="SBI15" s="12"/>
      <c r="SBJ15" s="12"/>
      <c r="SBK15" s="12"/>
      <c r="SBL15" s="12"/>
      <c r="SBM15" s="12"/>
      <c r="SBN15" s="12"/>
      <c r="SBO15" s="12"/>
      <c r="SBP15" s="12"/>
      <c r="SBQ15" s="12"/>
      <c r="SBR15" s="12"/>
      <c r="SBS15" s="12"/>
      <c r="SBT15" s="12"/>
      <c r="SBU15" s="12"/>
      <c r="SBV15" s="12"/>
      <c r="SBW15" s="12"/>
      <c r="SBX15" s="12"/>
      <c r="SBY15" s="12"/>
      <c r="SBZ15" s="12"/>
      <c r="SCA15" s="12"/>
      <c r="SCB15" s="12"/>
      <c r="SCC15" s="12"/>
      <c r="SCD15" s="12"/>
      <c r="SCE15" s="12"/>
      <c r="SCF15" s="12"/>
      <c r="SCG15" s="12"/>
      <c r="SCH15" s="12"/>
      <c r="SCI15" s="12"/>
      <c r="SCJ15" s="12"/>
      <c r="SCK15" s="12"/>
      <c r="SCL15" s="12"/>
      <c r="SCM15" s="12"/>
      <c r="SCN15" s="12"/>
      <c r="SCO15" s="12"/>
      <c r="SCP15" s="12"/>
      <c r="SCQ15" s="12"/>
      <c r="SCR15" s="12"/>
      <c r="SCS15" s="12"/>
      <c r="SCT15" s="12"/>
      <c r="SCU15" s="12"/>
      <c r="SCV15" s="12"/>
      <c r="SCW15" s="12"/>
      <c r="SCX15" s="12"/>
      <c r="SCY15" s="12"/>
      <c r="SCZ15" s="12"/>
      <c r="SDA15" s="12"/>
      <c r="SDB15" s="12"/>
      <c r="SDC15" s="12"/>
      <c r="SDD15" s="12"/>
      <c r="SDE15" s="12"/>
      <c r="SDF15" s="12"/>
      <c r="SDG15" s="12"/>
      <c r="SDH15" s="12"/>
      <c r="SDI15" s="12"/>
      <c r="SDJ15" s="12"/>
      <c r="SDK15" s="12"/>
      <c r="SDL15" s="12"/>
      <c r="SDM15" s="12"/>
      <c r="SDN15" s="12"/>
      <c r="SDO15" s="12"/>
      <c r="SDP15" s="12"/>
      <c r="SDQ15" s="12"/>
      <c r="SDR15" s="12"/>
      <c r="SDS15" s="12"/>
      <c r="SDT15" s="12"/>
      <c r="SDU15" s="12"/>
      <c r="SDV15" s="12"/>
      <c r="SDW15" s="12"/>
      <c r="SDX15" s="12"/>
      <c r="SDY15" s="12"/>
      <c r="SDZ15" s="12"/>
      <c r="SEA15" s="12"/>
      <c r="SEB15" s="12"/>
      <c r="SEC15" s="12"/>
      <c r="SED15" s="12"/>
      <c r="SEE15" s="12"/>
      <c r="SEF15" s="12"/>
      <c r="SEG15" s="12"/>
      <c r="SEH15" s="12"/>
      <c r="SEI15" s="12"/>
      <c r="SEJ15" s="12"/>
      <c r="SEK15" s="12"/>
      <c r="SEL15" s="12"/>
      <c r="SEM15" s="12"/>
      <c r="SEN15" s="12"/>
      <c r="SEO15" s="12"/>
      <c r="SEP15" s="12"/>
      <c r="SEQ15" s="12"/>
      <c r="SER15" s="12"/>
      <c r="SES15" s="12"/>
      <c r="SET15" s="12"/>
      <c r="SEU15" s="12"/>
      <c r="SEV15" s="12"/>
      <c r="SEW15" s="12"/>
      <c r="SEX15" s="12"/>
      <c r="SEY15" s="12"/>
      <c r="SEZ15" s="12"/>
      <c r="SFA15" s="12"/>
      <c r="SFB15" s="12"/>
      <c r="SFC15" s="12"/>
      <c r="SFD15" s="12"/>
      <c r="SFE15" s="12"/>
      <c r="SFF15" s="12"/>
      <c r="SFG15" s="12"/>
      <c r="SFH15" s="12"/>
      <c r="SFI15" s="12"/>
      <c r="SFJ15" s="12"/>
      <c r="SFK15" s="12"/>
      <c r="SFL15" s="12"/>
      <c r="SFM15" s="12"/>
      <c r="SFN15" s="12"/>
      <c r="SFO15" s="12"/>
      <c r="SFP15" s="12"/>
      <c r="SFQ15" s="12"/>
      <c r="SFR15" s="12"/>
      <c r="SFS15" s="12"/>
      <c r="SFT15" s="12"/>
      <c r="SFU15" s="12"/>
      <c r="SFV15" s="12"/>
      <c r="SFW15" s="12"/>
      <c r="SFX15" s="12"/>
      <c r="SFY15" s="12"/>
      <c r="SFZ15" s="12"/>
      <c r="SGA15" s="12"/>
      <c r="SGB15" s="12"/>
      <c r="SGC15" s="12"/>
      <c r="SGD15" s="12"/>
      <c r="SGE15" s="12"/>
      <c r="SGF15" s="12"/>
      <c r="SGG15" s="12"/>
      <c r="SGH15" s="12"/>
      <c r="SGI15" s="12"/>
      <c r="SGJ15" s="12"/>
      <c r="SGK15" s="12"/>
      <c r="SGL15" s="12"/>
      <c r="SGM15" s="12"/>
      <c r="SGN15" s="12"/>
      <c r="SGO15" s="12"/>
      <c r="SGP15" s="12"/>
      <c r="SGQ15" s="12"/>
      <c r="SGR15" s="12"/>
      <c r="SGS15" s="12"/>
      <c r="SGT15" s="12"/>
      <c r="SGU15" s="12"/>
      <c r="SGV15" s="12"/>
      <c r="SGW15" s="12"/>
      <c r="SGX15" s="12"/>
      <c r="SGY15" s="12"/>
      <c r="SGZ15" s="12"/>
      <c r="SHA15" s="12"/>
      <c r="SHB15" s="12"/>
      <c r="SHC15" s="12"/>
      <c r="SHD15" s="12"/>
      <c r="SHE15" s="12"/>
      <c r="SHF15" s="12"/>
      <c r="SHG15" s="12"/>
      <c r="SHH15" s="12"/>
      <c r="SHI15" s="12"/>
      <c r="SHJ15" s="12"/>
      <c r="SHK15" s="12"/>
      <c r="SHL15" s="12"/>
      <c r="SHM15" s="12"/>
      <c r="SHN15" s="12"/>
      <c r="SHO15" s="12"/>
      <c r="SHP15" s="12"/>
      <c r="SHQ15" s="12"/>
      <c r="SHR15" s="12"/>
      <c r="SHS15" s="12"/>
      <c r="SHT15" s="12"/>
      <c r="SHU15" s="12"/>
      <c r="SHV15" s="12"/>
      <c r="SHW15" s="12"/>
      <c r="SHX15" s="12"/>
      <c r="SHY15" s="12"/>
      <c r="SHZ15" s="12"/>
      <c r="SIA15" s="12"/>
      <c r="SIB15" s="12"/>
      <c r="SIC15" s="12"/>
      <c r="SID15" s="12"/>
      <c r="SIE15" s="12"/>
      <c r="SIF15" s="12"/>
      <c r="SIG15" s="12"/>
      <c r="SIH15" s="12"/>
      <c r="SII15" s="12"/>
      <c r="SIJ15" s="12"/>
      <c r="SIK15" s="12"/>
      <c r="SIL15" s="12"/>
      <c r="SIM15" s="12"/>
      <c r="SIN15" s="12"/>
      <c r="SIO15" s="12"/>
      <c r="SIP15" s="12"/>
      <c r="SIQ15" s="12"/>
      <c r="SIR15" s="12"/>
      <c r="SIS15" s="12"/>
      <c r="SIT15" s="12"/>
      <c r="SIU15" s="12"/>
      <c r="SIV15" s="12"/>
      <c r="SIW15" s="12"/>
      <c r="SIX15" s="12"/>
      <c r="SIY15" s="12"/>
      <c r="SIZ15" s="12"/>
      <c r="SJA15" s="12"/>
      <c r="SJB15" s="12"/>
      <c r="SJC15" s="12"/>
      <c r="SJD15" s="12"/>
      <c r="SJE15" s="12"/>
      <c r="SJF15" s="12"/>
      <c r="SJG15" s="12"/>
      <c r="SJH15" s="12"/>
      <c r="SJI15" s="12"/>
      <c r="SJJ15" s="12"/>
      <c r="SJK15" s="12"/>
      <c r="SJL15" s="12"/>
      <c r="SJM15" s="12"/>
      <c r="SJN15" s="12"/>
      <c r="SJO15" s="12"/>
      <c r="SJP15" s="12"/>
      <c r="SJQ15" s="12"/>
      <c r="SJR15" s="12"/>
      <c r="SJS15" s="12"/>
      <c r="SJT15" s="12"/>
      <c r="SJU15" s="12"/>
      <c r="SJV15" s="12"/>
      <c r="SJW15" s="12"/>
      <c r="SJX15" s="12"/>
      <c r="SJY15" s="12"/>
      <c r="SJZ15" s="12"/>
      <c r="SKA15" s="12"/>
      <c r="SKB15" s="12"/>
      <c r="SKC15" s="12"/>
      <c r="SKD15" s="12"/>
      <c r="SKE15" s="12"/>
      <c r="SKF15" s="12"/>
      <c r="SKG15" s="12"/>
      <c r="SKH15" s="12"/>
      <c r="SKI15" s="12"/>
      <c r="SKJ15" s="12"/>
      <c r="SKK15" s="12"/>
      <c r="SKL15" s="12"/>
      <c r="SKM15" s="12"/>
      <c r="SKN15" s="12"/>
      <c r="SKO15" s="12"/>
      <c r="SKP15" s="12"/>
      <c r="SKQ15" s="12"/>
      <c r="SKR15" s="12"/>
      <c r="SKS15" s="12"/>
      <c r="SKT15" s="12"/>
      <c r="SKU15" s="12"/>
      <c r="SKV15" s="12"/>
      <c r="SKW15" s="12"/>
      <c r="SKX15" s="12"/>
      <c r="SKY15" s="12"/>
      <c r="SKZ15" s="12"/>
      <c r="SLA15" s="12"/>
      <c r="SLB15" s="12"/>
      <c r="SLC15" s="12"/>
      <c r="SLD15" s="12"/>
      <c r="SLE15" s="12"/>
      <c r="SLF15" s="12"/>
      <c r="SLG15" s="12"/>
      <c r="SLH15" s="12"/>
      <c r="SLI15" s="12"/>
      <c r="SLJ15" s="12"/>
      <c r="SLK15" s="12"/>
      <c r="SLL15" s="12"/>
      <c r="SLM15" s="12"/>
      <c r="SLN15" s="12"/>
      <c r="SLO15" s="12"/>
      <c r="SLP15" s="12"/>
      <c r="SLQ15" s="12"/>
      <c r="SLR15" s="12"/>
      <c r="SLS15" s="12"/>
      <c r="SLT15" s="12"/>
      <c r="SLU15" s="12"/>
      <c r="SLV15" s="12"/>
      <c r="SLW15" s="12"/>
      <c r="SLX15" s="12"/>
      <c r="SLY15" s="12"/>
      <c r="SLZ15" s="12"/>
      <c r="SMA15" s="12"/>
      <c r="SMB15" s="12"/>
      <c r="SMC15" s="12"/>
      <c r="SMD15" s="12"/>
      <c r="SME15" s="12"/>
      <c r="SMF15" s="12"/>
      <c r="SMG15" s="12"/>
      <c r="SMH15" s="12"/>
      <c r="SMI15" s="12"/>
      <c r="SMJ15" s="12"/>
      <c r="SMK15" s="12"/>
      <c r="SML15" s="12"/>
      <c r="SMM15" s="12"/>
      <c r="SMN15" s="12"/>
      <c r="SMO15" s="12"/>
      <c r="SMP15" s="12"/>
      <c r="SMQ15" s="12"/>
      <c r="SMR15" s="12"/>
      <c r="SMS15" s="12"/>
      <c r="SMT15" s="12"/>
      <c r="SMU15" s="12"/>
      <c r="SMV15" s="12"/>
      <c r="SMW15" s="12"/>
      <c r="SMX15" s="12"/>
      <c r="SMY15" s="12"/>
      <c r="SMZ15" s="12"/>
      <c r="SNA15" s="12"/>
      <c r="SNB15" s="12"/>
      <c r="SNC15" s="12"/>
      <c r="SND15" s="12"/>
      <c r="SNE15" s="12"/>
      <c r="SNF15" s="12"/>
      <c r="SNG15" s="12"/>
      <c r="SNH15" s="12"/>
      <c r="SNI15" s="12"/>
      <c r="SNJ15" s="12"/>
      <c r="SNK15" s="12"/>
      <c r="SNL15" s="12"/>
      <c r="SNM15" s="12"/>
      <c r="SNN15" s="12"/>
      <c r="SNO15" s="12"/>
      <c r="SNP15" s="12"/>
      <c r="SNQ15" s="12"/>
      <c r="SNR15" s="12"/>
      <c r="SNS15" s="12"/>
      <c r="SNT15" s="12"/>
      <c r="SNU15" s="12"/>
      <c r="SNV15" s="12"/>
      <c r="SNW15" s="12"/>
      <c r="SNX15" s="12"/>
      <c r="SNY15" s="12"/>
      <c r="SNZ15" s="12"/>
      <c r="SOA15" s="12"/>
      <c r="SOB15" s="12"/>
      <c r="SOC15" s="12"/>
      <c r="SOD15" s="12"/>
      <c r="SOE15" s="12"/>
      <c r="SOF15" s="12"/>
      <c r="SOG15" s="12"/>
      <c r="SOH15" s="12"/>
      <c r="SOI15" s="12"/>
      <c r="SOJ15" s="12"/>
      <c r="SOK15" s="12"/>
      <c r="SOL15" s="12"/>
      <c r="SOM15" s="12"/>
      <c r="SON15" s="12"/>
      <c r="SOO15" s="12"/>
      <c r="SOP15" s="12"/>
      <c r="SOQ15" s="12"/>
      <c r="SOR15" s="12"/>
      <c r="SOS15" s="12"/>
      <c r="SOT15" s="12"/>
      <c r="SOU15" s="12"/>
      <c r="SOV15" s="12"/>
      <c r="SOW15" s="12"/>
      <c r="SOX15" s="12"/>
      <c r="SOY15" s="12"/>
      <c r="SOZ15" s="12"/>
      <c r="SPA15" s="12"/>
      <c r="SPB15" s="12"/>
      <c r="SPC15" s="12"/>
      <c r="SPD15" s="12"/>
      <c r="SPE15" s="12"/>
      <c r="SPF15" s="12"/>
      <c r="SPG15" s="12"/>
      <c r="SPH15" s="12"/>
      <c r="SPI15" s="12"/>
      <c r="SPJ15" s="12"/>
      <c r="SPK15" s="12"/>
      <c r="SPL15" s="12"/>
      <c r="SPM15" s="12"/>
      <c r="SPN15" s="12"/>
      <c r="SPO15" s="12"/>
      <c r="SPP15" s="12"/>
      <c r="SPQ15" s="12"/>
      <c r="SPR15" s="12"/>
      <c r="SPS15" s="12"/>
      <c r="SPT15" s="12"/>
      <c r="SPU15" s="12"/>
      <c r="SPV15" s="12"/>
      <c r="SPW15" s="12"/>
      <c r="SPX15" s="12"/>
      <c r="SPY15" s="12"/>
      <c r="SPZ15" s="12"/>
      <c r="SQA15" s="12"/>
      <c r="SQB15" s="12"/>
      <c r="SQC15" s="12"/>
      <c r="SQD15" s="12"/>
      <c r="SQE15" s="12"/>
      <c r="SQF15" s="12"/>
      <c r="SQG15" s="12"/>
      <c r="SQH15" s="12"/>
      <c r="SQI15" s="12"/>
      <c r="SQJ15" s="12"/>
      <c r="SQK15" s="12"/>
      <c r="SQL15" s="12"/>
      <c r="SQM15" s="12"/>
      <c r="SQN15" s="12"/>
      <c r="SQO15" s="12"/>
      <c r="SQP15" s="12"/>
      <c r="SQQ15" s="12"/>
      <c r="SQR15" s="12"/>
      <c r="SQS15" s="12"/>
      <c r="SQT15" s="12"/>
      <c r="SQU15" s="12"/>
      <c r="SQV15" s="12"/>
      <c r="SQW15" s="12"/>
      <c r="SQX15" s="12"/>
      <c r="SQY15" s="12"/>
      <c r="SQZ15" s="12"/>
      <c r="SRA15" s="12"/>
      <c r="SRB15" s="12"/>
      <c r="SRC15" s="12"/>
      <c r="SRD15" s="12"/>
      <c r="SRE15" s="12"/>
      <c r="SRF15" s="12"/>
      <c r="SRG15" s="12"/>
      <c r="SRH15" s="12"/>
      <c r="SRI15" s="12"/>
      <c r="SRJ15" s="12"/>
      <c r="SRK15" s="12"/>
      <c r="SRL15" s="12"/>
      <c r="SRM15" s="12"/>
      <c r="SRN15" s="12"/>
      <c r="SRO15" s="12"/>
      <c r="SRP15" s="12"/>
      <c r="SRQ15" s="12"/>
      <c r="SRR15" s="12"/>
      <c r="SRS15" s="12"/>
      <c r="SRT15" s="12"/>
      <c r="SRU15" s="12"/>
      <c r="SRV15" s="12"/>
      <c r="SRW15" s="12"/>
      <c r="SRX15" s="12"/>
      <c r="SRY15" s="12"/>
      <c r="SRZ15" s="12"/>
      <c r="SSA15" s="12"/>
      <c r="SSB15" s="12"/>
      <c r="SSC15" s="12"/>
      <c r="SSD15" s="12"/>
      <c r="SSE15" s="12"/>
      <c r="SSF15" s="12"/>
      <c r="SSG15" s="12"/>
      <c r="SSH15" s="12"/>
      <c r="SSI15" s="12"/>
      <c r="SSJ15" s="12"/>
      <c r="SSK15" s="12"/>
      <c r="SSL15" s="12"/>
      <c r="SSM15" s="12"/>
      <c r="SSN15" s="12"/>
      <c r="SSO15" s="12"/>
      <c r="SSP15" s="12"/>
      <c r="SSQ15" s="12"/>
      <c r="SSR15" s="12"/>
      <c r="SSS15" s="12"/>
      <c r="SST15" s="12"/>
      <c r="SSU15" s="12"/>
      <c r="SSV15" s="12"/>
      <c r="SSW15" s="12"/>
      <c r="SSX15" s="12"/>
      <c r="SSY15" s="12"/>
      <c r="SSZ15" s="12"/>
      <c r="STA15" s="12"/>
      <c r="STB15" s="12"/>
      <c r="STC15" s="12"/>
      <c r="STD15" s="12"/>
      <c r="STE15" s="12"/>
      <c r="STF15" s="12"/>
      <c r="STG15" s="12"/>
      <c r="STH15" s="12"/>
      <c r="STI15" s="12"/>
      <c r="STJ15" s="12"/>
      <c r="STK15" s="12"/>
      <c r="STL15" s="12"/>
      <c r="STM15" s="12"/>
      <c r="STN15" s="12"/>
      <c r="STO15" s="12"/>
      <c r="STP15" s="12"/>
      <c r="STQ15" s="12"/>
      <c r="STR15" s="12"/>
      <c r="STS15" s="12"/>
      <c r="STT15" s="12"/>
      <c r="STU15" s="12"/>
      <c r="STV15" s="12"/>
      <c r="STW15" s="12"/>
      <c r="STX15" s="12"/>
      <c r="STY15" s="12"/>
      <c r="STZ15" s="12"/>
      <c r="SUA15" s="12"/>
      <c r="SUB15" s="12"/>
      <c r="SUC15" s="12"/>
      <c r="SUD15" s="12"/>
      <c r="SUE15" s="12"/>
      <c r="SUF15" s="12"/>
      <c r="SUG15" s="12"/>
      <c r="SUH15" s="12"/>
      <c r="SUI15" s="12"/>
      <c r="SUJ15" s="12"/>
      <c r="SUK15" s="12"/>
      <c r="SUL15" s="12"/>
      <c r="SUM15" s="12"/>
      <c r="SUN15" s="12"/>
      <c r="SUO15" s="12"/>
      <c r="SUP15" s="12"/>
      <c r="SUQ15" s="12"/>
      <c r="SUR15" s="12"/>
      <c r="SUS15" s="12"/>
      <c r="SUT15" s="12"/>
      <c r="SUU15" s="12"/>
      <c r="SUV15" s="12"/>
      <c r="SUW15" s="12"/>
      <c r="SUX15" s="12"/>
      <c r="SUY15" s="12"/>
      <c r="SUZ15" s="12"/>
      <c r="SVA15" s="12"/>
      <c r="SVB15" s="12"/>
      <c r="SVC15" s="12"/>
      <c r="SVD15" s="12"/>
      <c r="SVE15" s="12"/>
      <c r="SVF15" s="12"/>
      <c r="SVG15" s="12"/>
      <c r="SVH15" s="12"/>
      <c r="SVI15" s="12"/>
      <c r="SVJ15" s="12"/>
      <c r="SVK15" s="12"/>
      <c r="SVL15" s="12"/>
      <c r="SVM15" s="12"/>
      <c r="SVN15" s="12"/>
      <c r="SVO15" s="12"/>
      <c r="SVP15" s="12"/>
      <c r="SVQ15" s="12"/>
      <c r="SVR15" s="12"/>
      <c r="SVS15" s="12"/>
      <c r="SVT15" s="12"/>
      <c r="SVU15" s="12"/>
      <c r="SVV15" s="12"/>
      <c r="SVW15" s="12"/>
      <c r="SVX15" s="12"/>
      <c r="SVY15" s="12"/>
      <c r="SVZ15" s="12"/>
      <c r="SWA15" s="12"/>
      <c r="SWB15" s="12"/>
      <c r="SWC15" s="12"/>
      <c r="SWD15" s="12"/>
      <c r="SWE15" s="12"/>
      <c r="SWF15" s="12"/>
      <c r="SWG15" s="12"/>
      <c r="SWH15" s="12"/>
      <c r="SWI15" s="12"/>
      <c r="SWJ15" s="12"/>
      <c r="SWK15" s="12"/>
      <c r="SWL15" s="12"/>
      <c r="SWM15" s="12"/>
      <c r="SWN15" s="12"/>
      <c r="SWO15" s="12"/>
      <c r="SWP15" s="12"/>
      <c r="SWQ15" s="12"/>
      <c r="SWR15" s="12"/>
      <c r="SWS15" s="12"/>
      <c r="SWT15" s="12"/>
      <c r="SWU15" s="12"/>
      <c r="SWV15" s="12"/>
      <c r="SWW15" s="12"/>
      <c r="SWX15" s="12"/>
      <c r="SWY15" s="12"/>
      <c r="SWZ15" s="12"/>
      <c r="SXA15" s="12"/>
      <c r="SXB15" s="12"/>
      <c r="SXC15" s="12"/>
      <c r="SXD15" s="12"/>
      <c r="SXE15" s="12"/>
      <c r="SXF15" s="12"/>
      <c r="SXG15" s="12"/>
      <c r="SXH15" s="12"/>
      <c r="SXI15" s="12"/>
      <c r="SXJ15" s="12"/>
      <c r="SXK15" s="12"/>
      <c r="SXL15" s="12"/>
      <c r="SXM15" s="12"/>
      <c r="SXN15" s="12"/>
      <c r="SXO15" s="12"/>
      <c r="SXP15" s="12"/>
      <c r="SXQ15" s="12"/>
      <c r="SXR15" s="12"/>
      <c r="SXS15" s="12"/>
      <c r="SXT15" s="12"/>
      <c r="SXU15" s="12"/>
      <c r="SXV15" s="12"/>
      <c r="SXW15" s="12"/>
      <c r="SXX15" s="12"/>
      <c r="SXY15" s="12"/>
      <c r="SXZ15" s="12"/>
      <c r="SYA15" s="12"/>
      <c r="SYB15" s="12"/>
      <c r="SYC15" s="12"/>
      <c r="SYD15" s="12"/>
      <c r="SYE15" s="12"/>
      <c r="SYF15" s="12"/>
      <c r="SYG15" s="12"/>
      <c r="SYH15" s="12"/>
      <c r="SYI15" s="12"/>
      <c r="SYJ15" s="12"/>
      <c r="SYK15" s="12"/>
      <c r="SYL15" s="12"/>
      <c r="SYM15" s="12"/>
      <c r="SYN15" s="12"/>
      <c r="SYO15" s="12"/>
      <c r="SYP15" s="12"/>
      <c r="SYQ15" s="12"/>
      <c r="SYR15" s="12"/>
      <c r="SYS15" s="12"/>
      <c r="SYT15" s="12"/>
      <c r="SYU15" s="12"/>
      <c r="SYV15" s="12"/>
      <c r="SYW15" s="12"/>
      <c r="SYX15" s="12"/>
      <c r="SYY15" s="12"/>
      <c r="SYZ15" s="12"/>
      <c r="SZA15" s="12"/>
      <c r="SZB15" s="12"/>
      <c r="SZC15" s="12"/>
      <c r="SZD15" s="12"/>
      <c r="SZE15" s="12"/>
      <c r="SZF15" s="12"/>
      <c r="SZG15" s="12"/>
      <c r="SZH15" s="12"/>
      <c r="SZI15" s="12"/>
      <c r="SZJ15" s="12"/>
      <c r="SZK15" s="12"/>
      <c r="SZL15" s="12"/>
      <c r="SZM15" s="12"/>
      <c r="SZN15" s="12"/>
      <c r="SZO15" s="12"/>
      <c r="SZP15" s="12"/>
      <c r="SZQ15" s="12"/>
      <c r="SZR15" s="12"/>
      <c r="SZS15" s="12"/>
      <c r="SZT15" s="12"/>
      <c r="SZU15" s="12"/>
      <c r="SZV15" s="12"/>
      <c r="SZW15" s="12"/>
      <c r="SZX15" s="12"/>
      <c r="SZY15" s="12"/>
      <c r="SZZ15" s="12"/>
      <c r="TAA15" s="12"/>
      <c r="TAB15" s="12"/>
      <c r="TAC15" s="12"/>
      <c r="TAD15" s="12"/>
      <c r="TAE15" s="12"/>
      <c r="TAF15" s="12"/>
      <c r="TAG15" s="12"/>
      <c r="TAH15" s="12"/>
      <c r="TAI15" s="12"/>
      <c r="TAJ15" s="12"/>
      <c r="TAK15" s="12"/>
      <c r="TAL15" s="12"/>
      <c r="TAM15" s="12"/>
      <c r="TAN15" s="12"/>
      <c r="TAO15" s="12"/>
      <c r="TAP15" s="12"/>
      <c r="TAQ15" s="12"/>
      <c r="TAR15" s="12"/>
      <c r="TAS15" s="12"/>
      <c r="TAT15" s="12"/>
      <c r="TAU15" s="12"/>
      <c r="TAV15" s="12"/>
      <c r="TAW15" s="12"/>
      <c r="TAX15" s="12"/>
      <c r="TAY15" s="12"/>
      <c r="TAZ15" s="12"/>
      <c r="TBA15" s="12"/>
      <c r="TBB15" s="12"/>
      <c r="TBC15" s="12"/>
      <c r="TBD15" s="12"/>
      <c r="TBE15" s="12"/>
      <c r="TBF15" s="12"/>
      <c r="TBG15" s="12"/>
      <c r="TBH15" s="12"/>
      <c r="TBI15" s="12"/>
      <c r="TBJ15" s="12"/>
      <c r="TBK15" s="12"/>
      <c r="TBL15" s="12"/>
      <c r="TBM15" s="12"/>
      <c r="TBN15" s="12"/>
      <c r="TBO15" s="12"/>
      <c r="TBP15" s="12"/>
      <c r="TBQ15" s="12"/>
      <c r="TBR15" s="12"/>
      <c r="TBS15" s="12"/>
      <c r="TBT15" s="12"/>
      <c r="TBU15" s="12"/>
      <c r="TBV15" s="12"/>
      <c r="TBW15" s="12"/>
      <c r="TBX15" s="12"/>
      <c r="TBY15" s="12"/>
      <c r="TBZ15" s="12"/>
      <c r="TCA15" s="12"/>
      <c r="TCB15" s="12"/>
      <c r="TCC15" s="12"/>
      <c r="TCD15" s="12"/>
      <c r="TCE15" s="12"/>
      <c r="TCF15" s="12"/>
      <c r="TCG15" s="12"/>
      <c r="TCH15" s="12"/>
      <c r="TCI15" s="12"/>
      <c r="TCJ15" s="12"/>
      <c r="TCK15" s="12"/>
      <c r="TCL15" s="12"/>
      <c r="TCM15" s="12"/>
      <c r="TCN15" s="12"/>
      <c r="TCO15" s="12"/>
      <c r="TCP15" s="12"/>
      <c r="TCQ15" s="12"/>
      <c r="TCR15" s="12"/>
      <c r="TCS15" s="12"/>
      <c r="TCT15" s="12"/>
      <c r="TCU15" s="12"/>
      <c r="TCV15" s="12"/>
      <c r="TCW15" s="12"/>
      <c r="TCX15" s="12"/>
      <c r="TCY15" s="12"/>
      <c r="TCZ15" s="12"/>
      <c r="TDA15" s="12"/>
      <c r="TDB15" s="12"/>
      <c r="TDC15" s="12"/>
      <c r="TDD15" s="12"/>
      <c r="TDE15" s="12"/>
      <c r="TDF15" s="12"/>
      <c r="TDG15" s="12"/>
      <c r="TDH15" s="12"/>
      <c r="TDI15" s="12"/>
      <c r="TDJ15" s="12"/>
      <c r="TDK15" s="12"/>
      <c r="TDL15" s="12"/>
      <c r="TDM15" s="12"/>
      <c r="TDN15" s="12"/>
      <c r="TDO15" s="12"/>
      <c r="TDP15" s="12"/>
      <c r="TDQ15" s="12"/>
      <c r="TDR15" s="12"/>
      <c r="TDS15" s="12"/>
      <c r="TDT15" s="12"/>
      <c r="TDU15" s="12"/>
      <c r="TDV15" s="12"/>
      <c r="TDW15" s="12"/>
      <c r="TDX15" s="12"/>
      <c r="TDY15" s="12"/>
      <c r="TDZ15" s="12"/>
      <c r="TEA15" s="12"/>
      <c r="TEB15" s="12"/>
      <c r="TEC15" s="12"/>
      <c r="TED15" s="12"/>
      <c r="TEE15" s="12"/>
      <c r="TEF15" s="12"/>
      <c r="TEG15" s="12"/>
      <c r="TEH15" s="12"/>
      <c r="TEI15" s="12"/>
      <c r="TEJ15" s="12"/>
      <c r="TEK15" s="12"/>
      <c r="TEL15" s="12"/>
      <c r="TEM15" s="12"/>
      <c r="TEN15" s="12"/>
      <c r="TEO15" s="12"/>
      <c r="TEP15" s="12"/>
      <c r="TEQ15" s="12"/>
      <c r="TER15" s="12"/>
      <c r="TES15" s="12"/>
      <c r="TET15" s="12"/>
      <c r="TEU15" s="12"/>
      <c r="TEV15" s="12"/>
      <c r="TEW15" s="12"/>
      <c r="TEX15" s="12"/>
      <c r="TEY15" s="12"/>
      <c r="TEZ15" s="12"/>
      <c r="TFA15" s="12"/>
      <c r="TFB15" s="12"/>
      <c r="TFC15" s="12"/>
      <c r="TFD15" s="12"/>
      <c r="TFE15" s="12"/>
      <c r="TFF15" s="12"/>
      <c r="TFG15" s="12"/>
      <c r="TFH15" s="12"/>
      <c r="TFI15" s="12"/>
      <c r="TFJ15" s="12"/>
      <c r="TFK15" s="12"/>
      <c r="TFL15" s="12"/>
      <c r="TFM15" s="12"/>
      <c r="TFN15" s="12"/>
      <c r="TFO15" s="12"/>
      <c r="TFP15" s="12"/>
      <c r="TFQ15" s="12"/>
      <c r="TFR15" s="12"/>
      <c r="TFS15" s="12"/>
      <c r="TFT15" s="12"/>
      <c r="TFU15" s="12"/>
      <c r="TFV15" s="12"/>
      <c r="TFW15" s="12"/>
      <c r="TFX15" s="12"/>
      <c r="TFY15" s="12"/>
      <c r="TFZ15" s="12"/>
      <c r="TGA15" s="12"/>
      <c r="TGB15" s="12"/>
      <c r="TGC15" s="12"/>
      <c r="TGD15" s="12"/>
      <c r="TGE15" s="12"/>
      <c r="TGF15" s="12"/>
      <c r="TGG15" s="12"/>
      <c r="TGH15" s="12"/>
      <c r="TGI15" s="12"/>
      <c r="TGJ15" s="12"/>
      <c r="TGK15" s="12"/>
      <c r="TGL15" s="12"/>
      <c r="TGM15" s="12"/>
      <c r="TGN15" s="12"/>
      <c r="TGO15" s="12"/>
      <c r="TGP15" s="12"/>
      <c r="TGQ15" s="12"/>
      <c r="TGR15" s="12"/>
      <c r="TGS15" s="12"/>
      <c r="TGT15" s="12"/>
      <c r="TGU15" s="12"/>
      <c r="TGV15" s="12"/>
      <c r="TGW15" s="12"/>
      <c r="TGX15" s="12"/>
      <c r="TGY15" s="12"/>
      <c r="TGZ15" s="12"/>
      <c r="THA15" s="12"/>
      <c r="THB15" s="12"/>
      <c r="THC15" s="12"/>
      <c r="THD15" s="12"/>
      <c r="THE15" s="12"/>
      <c r="THF15" s="12"/>
      <c r="THG15" s="12"/>
      <c r="THH15" s="12"/>
      <c r="THI15" s="12"/>
      <c r="THJ15" s="12"/>
      <c r="THK15" s="12"/>
      <c r="THL15" s="12"/>
      <c r="THM15" s="12"/>
      <c r="THN15" s="12"/>
      <c r="THO15" s="12"/>
      <c r="THP15" s="12"/>
      <c r="THQ15" s="12"/>
      <c r="THR15" s="12"/>
      <c r="THS15" s="12"/>
      <c r="THT15" s="12"/>
      <c r="THU15" s="12"/>
      <c r="THV15" s="12"/>
      <c r="THW15" s="12"/>
      <c r="THX15" s="12"/>
      <c r="THY15" s="12"/>
      <c r="THZ15" s="12"/>
      <c r="TIA15" s="12"/>
      <c r="TIB15" s="12"/>
      <c r="TIC15" s="12"/>
      <c r="TID15" s="12"/>
      <c r="TIE15" s="12"/>
      <c r="TIF15" s="12"/>
      <c r="TIG15" s="12"/>
      <c r="TIH15" s="12"/>
      <c r="TII15" s="12"/>
      <c r="TIJ15" s="12"/>
      <c r="TIK15" s="12"/>
      <c r="TIL15" s="12"/>
      <c r="TIM15" s="12"/>
      <c r="TIN15" s="12"/>
      <c r="TIO15" s="12"/>
      <c r="TIP15" s="12"/>
      <c r="TIQ15" s="12"/>
      <c r="TIR15" s="12"/>
      <c r="TIS15" s="12"/>
      <c r="TIT15" s="12"/>
      <c r="TIU15" s="12"/>
      <c r="TIV15" s="12"/>
      <c r="TIW15" s="12"/>
      <c r="TIX15" s="12"/>
      <c r="TIY15" s="12"/>
      <c r="TIZ15" s="12"/>
      <c r="TJA15" s="12"/>
      <c r="TJB15" s="12"/>
      <c r="TJC15" s="12"/>
      <c r="TJD15" s="12"/>
      <c r="TJE15" s="12"/>
      <c r="TJF15" s="12"/>
      <c r="TJG15" s="12"/>
      <c r="TJH15" s="12"/>
      <c r="TJI15" s="12"/>
      <c r="TJJ15" s="12"/>
      <c r="TJK15" s="12"/>
      <c r="TJL15" s="12"/>
      <c r="TJM15" s="12"/>
      <c r="TJN15" s="12"/>
      <c r="TJO15" s="12"/>
      <c r="TJP15" s="12"/>
      <c r="TJQ15" s="12"/>
      <c r="TJR15" s="12"/>
      <c r="TJS15" s="12"/>
      <c r="TJT15" s="12"/>
      <c r="TJU15" s="12"/>
      <c r="TJV15" s="12"/>
      <c r="TJW15" s="12"/>
      <c r="TJX15" s="12"/>
      <c r="TJY15" s="12"/>
      <c r="TJZ15" s="12"/>
      <c r="TKA15" s="12"/>
      <c r="TKB15" s="12"/>
      <c r="TKC15" s="12"/>
      <c r="TKD15" s="12"/>
      <c r="TKE15" s="12"/>
      <c r="TKF15" s="12"/>
      <c r="TKG15" s="12"/>
      <c r="TKH15" s="12"/>
      <c r="TKI15" s="12"/>
      <c r="TKJ15" s="12"/>
      <c r="TKK15" s="12"/>
      <c r="TKL15" s="12"/>
      <c r="TKM15" s="12"/>
      <c r="TKN15" s="12"/>
      <c r="TKO15" s="12"/>
      <c r="TKP15" s="12"/>
      <c r="TKQ15" s="12"/>
      <c r="TKR15" s="12"/>
      <c r="TKS15" s="12"/>
      <c r="TKT15" s="12"/>
      <c r="TKU15" s="12"/>
      <c r="TKV15" s="12"/>
      <c r="TKW15" s="12"/>
      <c r="TKX15" s="12"/>
      <c r="TKY15" s="12"/>
      <c r="TKZ15" s="12"/>
      <c r="TLA15" s="12"/>
      <c r="TLB15" s="12"/>
      <c r="TLC15" s="12"/>
      <c r="TLD15" s="12"/>
      <c r="TLE15" s="12"/>
      <c r="TLF15" s="12"/>
      <c r="TLG15" s="12"/>
      <c r="TLH15" s="12"/>
      <c r="TLI15" s="12"/>
      <c r="TLJ15" s="12"/>
      <c r="TLK15" s="12"/>
      <c r="TLL15" s="12"/>
      <c r="TLM15" s="12"/>
      <c r="TLN15" s="12"/>
      <c r="TLO15" s="12"/>
      <c r="TLP15" s="12"/>
      <c r="TLQ15" s="12"/>
      <c r="TLR15" s="12"/>
      <c r="TLS15" s="12"/>
      <c r="TLT15" s="12"/>
      <c r="TLU15" s="12"/>
      <c r="TLV15" s="12"/>
      <c r="TLW15" s="12"/>
      <c r="TLX15" s="12"/>
      <c r="TLY15" s="12"/>
      <c r="TLZ15" s="12"/>
      <c r="TMA15" s="12"/>
      <c r="TMB15" s="12"/>
      <c r="TMC15" s="12"/>
      <c r="TMD15" s="12"/>
      <c r="TME15" s="12"/>
      <c r="TMF15" s="12"/>
      <c r="TMG15" s="12"/>
      <c r="TMH15" s="12"/>
      <c r="TMI15" s="12"/>
      <c r="TMJ15" s="12"/>
      <c r="TMK15" s="12"/>
      <c r="TML15" s="12"/>
      <c r="TMM15" s="12"/>
      <c r="TMN15" s="12"/>
      <c r="TMO15" s="12"/>
      <c r="TMP15" s="12"/>
      <c r="TMQ15" s="12"/>
      <c r="TMR15" s="12"/>
      <c r="TMS15" s="12"/>
      <c r="TMT15" s="12"/>
      <c r="TMU15" s="12"/>
      <c r="TMV15" s="12"/>
      <c r="TMW15" s="12"/>
      <c r="TMX15" s="12"/>
      <c r="TMY15" s="12"/>
      <c r="TMZ15" s="12"/>
      <c r="TNA15" s="12"/>
      <c r="TNB15" s="12"/>
      <c r="TNC15" s="12"/>
      <c r="TND15" s="12"/>
      <c r="TNE15" s="12"/>
      <c r="TNF15" s="12"/>
      <c r="TNG15" s="12"/>
      <c r="TNH15" s="12"/>
      <c r="TNI15" s="12"/>
      <c r="TNJ15" s="12"/>
      <c r="TNK15" s="12"/>
      <c r="TNL15" s="12"/>
      <c r="TNM15" s="12"/>
      <c r="TNN15" s="12"/>
      <c r="TNO15" s="12"/>
      <c r="TNP15" s="12"/>
      <c r="TNQ15" s="12"/>
      <c r="TNR15" s="12"/>
      <c r="TNS15" s="12"/>
      <c r="TNT15" s="12"/>
      <c r="TNU15" s="12"/>
      <c r="TNV15" s="12"/>
      <c r="TNW15" s="12"/>
      <c r="TNX15" s="12"/>
      <c r="TNY15" s="12"/>
      <c r="TNZ15" s="12"/>
      <c r="TOA15" s="12"/>
      <c r="TOB15" s="12"/>
      <c r="TOC15" s="12"/>
      <c r="TOD15" s="12"/>
      <c r="TOE15" s="12"/>
      <c r="TOF15" s="12"/>
      <c r="TOG15" s="12"/>
      <c r="TOH15" s="12"/>
      <c r="TOI15" s="12"/>
      <c r="TOJ15" s="12"/>
      <c r="TOK15" s="12"/>
      <c r="TOL15" s="12"/>
      <c r="TOM15" s="12"/>
      <c r="TON15" s="12"/>
      <c r="TOO15" s="12"/>
      <c r="TOP15" s="12"/>
      <c r="TOQ15" s="12"/>
      <c r="TOR15" s="12"/>
      <c r="TOS15" s="12"/>
      <c r="TOT15" s="12"/>
      <c r="TOU15" s="12"/>
      <c r="TOV15" s="12"/>
      <c r="TOW15" s="12"/>
      <c r="TOX15" s="12"/>
      <c r="TOY15" s="12"/>
      <c r="TOZ15" s="12"/>
      <c r="TPA15" s="12"/>
      <c r="TPB15" s="12"/>
      <c r="TPC15" s="12"/>
      <c r="TPD15" s="12"/>
      <c r="TPE15" s="12"/>
      <c r="TPF15" s="12"/>
      <c r="TPG15" s="12"/>
      <c r="TPH15" s="12"/>
      <c r="TPI15" s="12"/>
      <c r="TPJ15" s="12"/>
      <c r="TPK15" s="12"/>
      <c r="TPL15" s="12"/>
      <c r="TPM15" s="12"/>
      <c r="TPN15" s="12"/>
      <c r="TPO15" s="12"/>
      <c r="TPP15" s="12"/>
      <c r="TPQ15" s="12"/>
      <c r="TPR15" s="12"/>
      <c r="TPS15" s="12"/>
      <c r="TPT15" s="12"/>
      <c r="TPU15" s="12"/>
      <c r="TPV15" s="12"/>
      <c r="TPW15" s="12"/>
      <c r="TPX15" s="12"/>
      <c r="TPY15" s="12"/>
      <c r="TPZ15" s="12"/>
      <c r="TQA15" s="12"/>
      <c r="TQB15" s="12"/>
      <c r="TQC15" s="12"/>
      <c r="TQD15" s="12"/>
      <c r="TQE15" s="12"/>
      <c r="TQF15" s="12"/>
      <c r="TQG15" s="12"/>
      <c r="TQH15" s="12"/>
      <c r="TQI15" s="12"/>
      <c r="TQJ15" s="12"/>
      <c r="TQK15" s="12"/>
      <c r="TQL15" s="12"/>
      <c r="TQM15" s="12"/>
      <c r="TQN15" s="12"/>
      <c r="TQO15" s="12"/>
      <c r="TQP15" s="12"/>
      <c r="TQQ15" s="12"/>
      <c r="TQR15" s="12"/>
      <c r="TQS15" s="12"/>
      <c r="TQT15" s="12"/>
      <c r="TQU15" s="12"/>
      <c r="TQV15" s="12"/>
      <c r="TQW15" s="12"/>
      <c r="TQX15" s="12"/>
      <c r="TQY15" s="12"/>
      <c r="TQZ15" s="12"/>
      <c r="TRA15" s="12"/>
      <c r="TRB15" s="12"/>
      <c r="TRC15" s="12"/>
      <c r="TRD15" s="12"/>
      <c r="TRE15" s="12"/>
      <c r="TRF15" s="12"/>
      <c r="TRG15" s="12"/>
      <c r="TRH15" s="12"/>
      <c r="TRI15" s="12"/>
      <c r="TRJ15" s="12"/>
      <c r="TRK15" s="12"/>
      <c r="TRL15" s="12"/>
      <c r="TRM15" s="12"/>
      <c r="TRN15" s="12"/>
      <c r="TRO15" s="12"/>
      <c r="TRP15" s="12"/>
      <c r="TRQ15" s="12"/>
      <c r="TRR15" s="12"/>
      <c r="TRS15" s="12"/>
      <c r="TRT15" s="12"/>
      <c r="TRU15" s="12"/>
      <c r="TRV15" s="12"/>
      <c r="TRW15" s="12"/>
      <c r="TRX15" s="12"/>
      <c r="TRY15" s="12"/>
      <c r="TRZ15" s="12"/>
      <c r="TSA15" s="12"/>
      <c r="TSB15" s="12"/>
      <c r="TSC15" s="12"/>
      <c r="TSD15" s="12"/>
      <c r="TSE15" s="12"/>
      <c r="TSF15" s="12"/>
      <c r="TSG15" s="12"/>
      <c r="TSH15" s="12"/>
      <c r="TSI15" s="12"/>
      <c r="TSJ15" s="12"/>
      <c r="TSK15" s="12"/>
      <c r="TSL15" s="12"/>
      <c r="TSM15" s="12"/>
      <c r="TSN15" s="12"/>
      <c r="TSO15" s="12"/>
      <c r="TSP15" s="12"/>
      <c r="TSQ15" s="12"/>
      <c r="TSR15" s="12"/>
      <c r="TSS15" s="12"/>
      <c r="TST15" s="12"/>
      <c r="TSU15" s="12"/>
      <c r="TSV15" s="12"/>
      <c r="TSW15" s="12"/>
      <c r="TSX15" s="12"/>
      <c r="TSY15" s="12"/>
      <c r="TSZ15" s="12"/>
      <c r="TTA15" s="12"/>
      <c r="TTB15" s="12"/>
      <c r="TTC15" s="12"/>
      <c r="TTD15" s="12"/>
      <c r="TTE15" s="12"/>
      <c r="TTF15" s="12"/>
      <c r="TTG15" s="12"/>
      <c r="TTH15" s="12"/>
      <c r="TTI15" s="12"/>
      <c r="TTJ15" s="12"/>
      <c r="TTK15" s="12"/>
      <c r="TTL15" s="12"/>
      <c r="TTM15" s="12"/>
      <c r="TTN15" s="12"/>
      <c r="TTO15" s="12"/>
      <c r="TTP15" s="12"/>
      <c r="TTQ15" s="12"/>
      <c r="TTR15" s="12"/>
      <c r="TTS15" s="12"/>
      <c r="TTT15" s="12"/>
      <c r="TTU15" s="12"/>
      <c r="TTV15" s="12"/>
      <c r="TTW15" s="12"/>
      <c r="TTX15" s="12"/>
      <c r="TTY15" s="12"/>
      <c r="TTZ15" s="12"/>
      <c r="TUA15" s="12"/>
      <c r="TUB15" s="12"/>
      <c r="TUC15" s="12"/>
      <c r="TUD15" s="12"/>
      <c r="TUE15" s="12"/>
      <c r="TUF15" s="12"/>
      <c r="TUG15" s="12"/>
      <c r="TUH15" s="12"/>
      <c r="TUI15" s="12"/>
      <c r="TUJ15" s="12"/>
      <c r="TUK15" s="12"/>
      <c r="TUL15" s="12"/>
      <c r="TUM15" s="12"/>
      <c r="TUN15" s="12"/>
      <c r="TUO15" s="12"/>
      <c r="TUP15" s="12"/>
      <c r="TUQ15" s="12"/>
      <c r="TUR15" s="12"/>
      <c r="TUS15" s="12"/>
      <c r="TUT15" s="12"/>
      <c r="TUU15" s="12"/>
      <c r="TUV15" s="12"/>
      <c r="TUW15" s="12"/>
      <c r="TUX15" s="12"/>
      <c r="TUY15" s="12"/>
      <c r="TUZ15" s="12"/>
      <c r="TVA15" s="12"/>
      <c r="TVB15" s="12"/>
      <c r="TVC15" s="12"/>
      <c r="TVD15" s="12"/>
      <c r="TVE15" s="12"/>
      <c r="TVF15" s="12"/>
      <c r="TVG15" s="12"/>
      <c r="TVH15" s="12"/>
      <c r="TVI15" s="12"/>
      <c r="TVJ15" s="12"/>
      <c r="TVK15" s="12"/>
      <c r="TVL15" s="12"/>
      <c r="TVM15" s="12"/>
      <c r="TVN15" s="12"/>
      <c r="TVO15" s="12"/>
      <c r="TVP15" s="12"/>
      <c r="TVQ15" s="12"/>
      <c r="TVR15" s="12"/>
      <c r="TVS15" s="12"/>
      <c r="TVT15" s="12"/>
      <c r="TVU15" s="12"/>
      <c r="TVV15" s="12"/>
      <c r="TVW15" s="12"/>
      <c r="TVX15" s="12"/>
      <c r="TVY15" s="12"/>
      <c r="TVZ15" s="12"/>
      <c r="TWA15" s="12"/>
      <c r="TWB15" s="12"/>
      <c r="TWC15" s="12"/>
      <c r="TWD15" s="12"/>
      <c r="TWE15" s="12"/>
      <c r="TWF15" s="12"/>
      <c r="TWG15" s="12"/>
      <c r="TWH15" s="12"/>
      <c r="TWI15" s="12"/>
      <c r="TWJ15" s="12"/>
      <c r="TWK15" s="12"/>
      <c r="TWL15" s="12"/>
      <c r="TWM15" s="12"/>
      <c r="TWN15" s="12"/>
      <c r="TWO15" s="12"/>
      <c r="TWP15" s="12"/>
      <c r="TWQ15" s="12"/>
      <c r="TWR15" s="12"/>
      <c r="TWS15" s="12"/>
      <c r="TWT15" s="12"/>
      <c r="TWU15" s="12"/>
      <c r="TWV15" s="12"/>
      <c r="TWW15" s="12"/>
      <c r="TWX15" s="12"/>
      <c r="TWY15" s="12"/>
      <c r="TWZ15" s="12"/>
      <c r="TXA15" s="12"/>
      <c r="TXB15" s="12"/>
      <c r="TXC15" s="12"/>
      <c r="TXD15" s="12"/>
      <c r="TXE15" s="12"/>
      <c r="TXF15" s="12"/>
      <c r="TXG15" s="12"/>
      <c r="TXH15" s="12"/>
      <c r="TXI15" s="12"/>
      <c r="TXJ15" s="12"/>
      <c r="TXK15" s="12"/>
      <c r="TXL15" s="12"/>
      <c r="TXM15" s="12"/>
      <c r="TXN15" s="12"/>
      <c r="TXO15" s="12"/>
      <c r="TXP15" s="12"/>
      <c r="TXQ15" s="12"/>
      <c r="TXR15" s="12"/>
      <c r="TXS15" s="12"/>
      <c r="TXT15" s="12"/>
      <c r="TXU15" s="12"/>
      <c r="TXV15" s="12"/>
      <c r="TXW15" s="12"/>
      <c r="TXX15" s="12"/>
      <c r="TXY15" s="12"/>
      <c r="TXZ15" s="12"/>
      <c r="TYA15" s="12"/>
      <c r="TYB15" s="12"/>
      <c r="TYC15" s="12"/>
      <c r="TYD15" s="12"/>
      <c r="TYE15" s="12"/>
      <c r="TYF15" s="12"/>
      <c r="TYG15" s="12"/>
      <c r="TYH15" s="12"/>
      <c r="TYI15" s="12"/>
      <c r="TYJ15" s="12"/>
      <c r="TYK15" s="12"/>
      <c r="TYL15" s="12"/>
      <c r="TYM15" s="12"/>
      <c r="TYN15" s="12"/>
      <c r="TYO15" s="12"/>
      <c r="TYP15" s="12"/>
      <c r="TYQ15" s="12"/>
      <c r="TYR15" s="12"/>
      <c r="TYS15" s="12"/>
      <c r="TYT15" s="12"/>
      <c r="TYU15" s="12"/>
      <c r="TYV15" s="12"/>
      <c r="TYW15" s="12"/>
      <c r="TYX15" s="12"/>
      <c r="TYY15" s="12"/>
      <c r="TYZ15" s="12"/>
      <c r="TZA15" s="12"/>
      <c r="TZB15" s="12"/>
      <c r="TZC15" s="12"/>
      <c r="TZD15" s="12"/>
      <c r="TZE15" s="12"/>
      <c r="TZF15" s="12"/>
      <c r="TZG15" s="12"/>
      <c r="TZH15" s="12"/>
      <c r="TZI15" s="12"/>
      <c r="TZJ15" s="12"/>
      <c r="TZK15" s="12"/>
      <c r="TZL15" s="12"/>
      <c r="TZM15" s="12"/>
      <c r="TZN15" s="12"/>
      <c r="TZO15" s="12"/>
      <c r="TZP15" s="12"/>
      <c r="TZQ15" s="12"/>
      <c r="TZR15" s="12"/>
      <c r="TZS15" s="12"/>
      <c r="TZT15" s="12"/>
      <c r="TZU15" s="12"/>
      <c r="TZV15" s="12"/>
      <c r="TZW15" s="12"/>
      <c r="TZX15" s="12"/>
      <c r="TZY15" s="12"/>
      <c r="TZZ15" s="12"/>
      <c r="UAA15" s="12"/>
      <c r="UAB15" s="12"/>
      <c r="UAC15" s="12"/>
      <c r="UAD15" s="12"/>
      <c r="UAE15" s="12"/>
      <c r="UAF15" s="12"/>
      <c r="UAG15" s="12"/>
      <c r="UAH15" s="12"/>
      <c r="UAI15" s="12"/>
      <c r="UAJ15" s="12"/>
      <c r="UAK15" s="12"/>
      <c r="UAL15" s="12"/>
      <c r="UAM15" s="12"/>
      <c r="UAN15" s="12"/>
      <c r="UAO15" s="12"/>
      <c r="UAP15" s="12"/>
      <c r="UAQ15" s="12"/>
      <c r="UAR15" s="12"/>
      <c r="UAS15" s="12"/>
      <c r="UAT15" s="12"/>
      <c r="UAU15" s="12"/>
      <c r="UAV15" s="12"/>
      <c r="UAW15" s="12"/>
      <c r="UAX15" s="12"/>
      <c r="UAY15" s="12"/>
      <c r="UAZ15" s="12"/>
      <c r="UBA15" s="12"/>
      <c r="UBB15" s="12"/>
      <c r="UBC15" s="12"/>
      <c r="UBD15" s="12"/>
      <c r="UBE15" s="12"/>
      <c r="UBF15" s="12"/>
      <c r="UBG15" s="12"/>
      <c r="UBH15" s="12"/>
      <c r="UBI15" s="12"/>
      <c r="UBJ15" s="12"/>
      <c r="UBK15" s="12"/>
      <c r="UBL15" s="12"/>
      <c r="UBM15" s="12"/>
      <c r="UBN15" s="12"/>
      <c r="UBO15" s="12"/>
      <c r="UBP15" s="12"/>
      <c r="UBQ15" s="12"/>
      <c r="UBR15" s="12"/>
      <c r="UBS15" s="12"/>
      <c r="UBT15" s="12"/>
      <c r="UBU15" s="12"/>
      <c r="UBV15" s="12"/>
      <c r="UBW15" s="12"/>
      <c r="UBX15" s="12"/>
      <c r="UBY15" s="12"/>
      <c r="UBZ15" s="12"/>
      <c r="UCA15" s="12"/>
      <c r="UCB15" s="12"/>
      <c r="UCC15" s="12"/>
      <c r="UCD15" s="12"/>
      <c r="UCE15" s="12"/>
      <c r="UCF15" s="12"/>
      <c r="UCG15" s="12"/>
      <c r="UCH15" s="12"/>
      <c r="UCI15" s="12"/>
      <c r="UCJ15" s="12"/>
      <c r="UCK15" s="12"/>
      <c r="UCL15" s="12"/>
      <c r="UCM15" s="12"/>
      <c r="UCN15" s="12"/>
      <c r="UCO15" s="12"/>
      <c r="UCP15" s="12"/>
      <c r="UCQ15" s="12"/>
      <c r="UCR15" s="12"/>
      <c r="UCS15" s="12"/>
      <c r="UCT15" s="12"/>
      <c r="UCU15" s="12"/>
      <c r="UCV15" s="12"/>
      <c r="UCW15" s="12"/>
      <c r="UCX15" s="12"/>
      <c r="UCY15" s="12"/>
      <c r="UCZ15" s="12"/>
      <c r="UDA15" s="12"/>
      <c r="UDB15" s="12"/>
      <c r="UDC15" s="12"/>
      <c r="UDD15" s="12"/>
      <c r="UDE15" s="12"/>
      <c r="UDF15" s="12"/>
      <c r="UDG15" s="12"/>
      <c r="UDH15" s="12"/>
      <c r="UDI15" s="12"/>
      <c r="UDJ15" s="12"/>
      <c r="UDK15" s="12"/>
      <c r="UDL15" s="12"/>
      <c r="UDM15" s="12"/>
      <c r="UDN15" s="12"/>
      <c r="UDO15" s="12"/>
      <c r="UDP15" s="12"/>
      <c r="UDQ15" s="12"/>
      <c r="UDR15" s="12"/>
      <c r="UDS15" s="12"/>
      <c r="UDT15" s="12"/>
      <c r="UDU15" s="12"/>
      <c r="UDV15" s="12"/>
      <c r="UDW15" s="12"/>
      <c r="UDX15" s="12"/>
      <c r="UDY15" s="12"/>
      <c r="UDZ15" s="12"/>
      <c r="UEA15" s="12"/>
      <c r="UEB15" s="12"/>
      <c r="UEC15" s="12"/>
      <c r="UED15" s="12"/>
      <c r="UEE15" s="12"/>
      <c r="UEF15" s="12"/>
      <c r="UEG15" s="12"/>
      <c r="UEH15" s="12"/>
      <c r="UEI15" s="12"/>
      <c r="UEJ15" s="12"/>
      <c r="UEK15" s="12"/>
      <c r="UEL15" s="12"/>
      <c r="UEM15" s="12"/>
      <c r="UEN15" s="12"/>
      <c r="UEO15" s="12"/>
      <c r="UEP15" s="12"/>
      <c r="UEQ15" s="12"/>
      <c r="UER15" s="12"/>
      <c r="UES15" s="12"/>
      <c r="UET15" s="12"/>
      <c r="UEU15" s="12"/>
      <c r="UEV15" s="12"/>
      <c r="UEW15" s="12"/>
      <c r="UEX15" s="12"/>
      <c r="UEY15" s="12"/>
      <c r="UEZ15" s="12"/>
      <c r="UFA15" s="12"/>
      <c r="UFB15" s="12"/>
      <c r="UFC15" s="12"/>
      <c r="UFD15" s="12"/>
      <c r="UFE15" s="12"/>
      <c r="UFF15" s="12"/>
      <c r="UFG15" s="12"/>
      <c r="UFH15" s="12"/>
      <c r="UFI15" s="12"/>
      <c r="UFJ15" s="12"/>
      <c r="UFK15" s="12"/>
      <c r="UFL15" s="12"/>
      <c r="UFM15" s="12"/>
      <c r="UFN15" s="12"/>
      <c r="UFO15" s="12"/>
      <c r="UFP15" s="12"/>
      <c r="UFQ15" s="12"/>
      <c r="UFR15" s="12"/>
      <c r="UFS15" s="12"/>
      <c r="UFT15" s="12"/>
      <c r="UFU15" s="12"/>
      <c r="UFV15" s="12"/>
      <c r="UFW15" s="12"/>
      <c r="UFX15" s="12"/>
      <c r="UFY15" s="12"/>
      <c r="UFZ15" s="12"/>
      <c r="UGA15" s="12"/>
      <c r="UGB15" s="12"/>
      <c r="UGC15" s="12"/>
      <c r="UGD15" s="12"/>
      <c r="UGE15" s="12"/>
      <c r="UGF15" s="12"/>
      <c r="UGG15" s="12"/>
      <c r="UGH15" s="12"/>
      <c r="UGI15" s="12"/>
      <c r="UGJ15" s="12"/>
      <c r="UGK15" s="12"/>
      <c r="UGL15" s="12"/>
      <c r="UGM15" s="12"/>
      <c r="UGN15" s="12"/>
      <c r="UGO15" s="12"/>
      <c r="UGP15" s="12"/>
      <c r="UGQ15" s="12"/>
      <c r="UGR15" s="12"/>
      <c r="UGS15" s="12"/>
      <c r="UGT15" s="12"/>
      <c r="UGU15" s="12"/>
      <c r="UGV15" s="12"/>
      <c r="UGW15" s="12"/>
      <c r="UGX15" s="12"/>
      <c r="UGY15" s="12"/>
      <c r="UGZ15" s="12"/>
      <c r="UHA15" s="12"/>
      <c r="UHB15" s="12"/>
      <c r="UHC15" s="12"/>
      <c r="UHD15" s="12"/>
      <c r="UHE15" s="12"/>
      <c r="UHF15" s="12"/>
      <c r="UHG15" s="12"/>
      <c r="UHH15" s="12"/>
      <c r="UHI15" s="12"/>
      <c r="UHJ15" s="12"/>
      <c r="UHK15" s="12"/>
      <c r="UHL15" s="12"/>
      <c r="UHM15" s="12"/>
      <c r="UHN15" s="12"/>
      <c r="UHO15" s="12"/>
      <c r="UHP15" s="12"/>
      <c r="UHQ15" s="12"/>
      <c r="UHR15" s="12"/>
      <c r="UHS15" s="12"/>
      <c r="UHT15" s="12"/>
      <c r="UHU15" s="12"/>
      <c r="UHV15" s="12"/>
      <c r="UHW15" s="12"/>
      <c r="UHX15" s="12"/>
      <c r="UHY15" s="12"/>
      <c r="UHZ15" s="12"/>
      <c r="UIA15" s="12"/>
      <c r="UIB15" s="12"/>
      <c r="UIC15" s="12"/>
      <c r="UID15" s="12"/>
      <c r="UIE15" s="12"/>
      <c r="UIF15" s="12"/>
      <c r="UIG15" s="12"/>
      <c r="UIH15" s="12"/>
      <c r="UII15" s="12"/>
      <c r="UIJ15" s="12"/>
      <c r="UIK15" s="12"/>
      <c r="UIL15" s="12"/>
      <c r="UIM15" s="12"/>
      <c r="UIN15" s="12"/>
      <c r="UIO15" s="12"/>
      <c r="UIP15" s="12"/>
      <c r="UIQ15" s="12"/>
      <c r="UIR15" s="12"/>
      <c r="UIS15" s="12"/>
      <c r="UIT15" s="12"/>
      <c r="UIU15" s="12"/>
      <c r="UIV15" s="12"/>
      <c r="UIW15" s="12"/>
      <c r="UIX15" s="12"/>
      <c r="UIY15" s="12"/>
      <c r="UIZ15" s="12"/>
      <c r="UJA15" s="12"/>
      <c r="UJB15" s="12"/>
      <c r="UJC15" s="12"/>
      <c r="UJD15" s="12"/>
      <c r="UJE15" s="12"/>
      <c r="UJF15" s="12"/>
      <c r="UJG15" s="12"/>
      <c r="UJH15" s="12"/>
      <c r="UJI15" s="12"/>
      <c r="UJJ15" s="12"/>
      <c r="UJK15" s="12"/>
      <c r="UJL15" s="12"/>
      <c r="UJM15" s="12"/>
      <c r="UJN15" s="12"/>
      <c r="UJO15" s="12"/>
      <c r="UJP15" s="12"/>
      <c r="UJQ15" s="12"/>
      <c r="UJR15" s="12"/>
      <c r="UJS15" s="12"/>
      <c r="UJT15" s="12"/>
      <c r="UJU15" s="12"/>
      <c r="UJV15" s="12"/>
      <c r="UJW15" s="12"/>
      <c r="UJX15" s="12"/>
      <c r="UJY15" s="12"/>
      <c r="UJZ15" s="12"/>
      <c r="UKA15" s="12"/>
      <c r="UKB15" s="12"/>
      <c r="UKC15" s="12"/>
      <c r="UKD15" s="12"/>
      <c r="UKE15" s="12"/>
      <c r="UKF15" s="12"/>
      <c r="UKG15" s="12"/>
      <c r="UKH15" s="12"/>
      <c r="UKI15" s="12"/>
      <c r="UKJ15" s="12"/>
      <c r="UKK15" s="12"/>
      <c r="UKL15" s="12"/>
      <c r="UKM15" s="12"/>
      <c r="UKN15" s="12"/>
      <c r="UKO15" s="12"/>
      <c r="UKP15" s="12"/>
      <c r="UKQ15" s="12"/>
      <c r="UKR15" s="12"/>
      <c r="UKS15" s="12"/>
      <c r="UKT15" s="12"/>
      <c r="UKU15" s="12"/>
      <c r="UKV15" s="12"/>
      <c r="UKW15" s="12"/>
      <c r="UKX15" s="12"/>
      <c r="UKY15" s="12"/>
      <c r="UKZ15" s="12"/>
      <c r="ULA15" s="12"/>
      <c r="ULB15" s="12"/>
      <c r="ULC15" s="12"/>
      <c r="ULD15" s="12"/>
      <c r="ULE15" s="12"/>
      <c r="ULF15" s="12"/>
      <c r="ULG15" s="12"/>
      <c r="ULH15" s="12"/>
      <c r="ULI15" s="12"/>
      <c r="ULJ15" s="12"/>
      <c r="ULK15" s="12"/>
      <c r="ULL15" s="12"/>
      <c r="ULM15" s="12"/>
      <c r="ULN15" s="12"/>
      <c r="ULO15" s="12"/>
      <c r="ULP15" s="12"/>
      <c r="ULQ15" s="12"/>
      <c r="ULR15" s="12"/>
      <c r="ULS15" s="12"/>
      <c r="ULT15" s="12"/>
      <c r="ULU15" s="12"/>
      <c r="ULV15" s="12"/>
      <c r="ULW15" s="12"/>
      <c r="ULX15" s="12"/>
      <c r="ULY15" s="12"/>
      <c r="ULZ15" s="12"/>
      <c r="UMA15" s="12"/>
      <c r="UMB15" s="12"/>
      <c r="UMC15" s="12"/>
      <c r="UMD15" s="12"/>
      <c r="UME15" s="12"/>
      <c r="UMF15" s="12"/>
      <c r="UMG15" s="12"/>
      <c r="UMH15" s="12"/>
      <c r="UMI15" s="12"/>
      <c r="UMJ15" s="12"/>
      <c r="UMK15" s="12"/>
      <c r="UML15" s="12"/>
      <c r="UMM15" s="12"/>
      <c r="UMN15" s="12"/>
      <c r="UMO15" s="12"/>
      <c r="UMP15" s="12"/>
      <c r="UMQ15" s="12"/>
      <c r="UMR15" s="12"/>
      <c r="UMS15" s="12"/>
      <c r="UMT15" s="12"/>
      <c r="UMU15" s="12"/>
      <c r="UMV15" s="12"/>
      <c r="UMW15" s="12"/>
      <c r="UMX15" s="12"/>
      <c r="UMY15" s="12"/>
      <c r="UMZ15" s="12"/>
      <c r="UNA15" s="12"/>
      <c r="UNB15" s="12"/>
      <c r="UNC15" s="12"/>
      <c r="UND15" s="12"/>
      <c r="UNE15" s="12"/>
      <c r="UNF15" s="12"/>
      <c r="UNG15" s="12"/>
      <c r="UNH15" s="12"/>
      <c r="UNI15" s="12"/>
      <c r="UNJ15" s="12"/>
      <c r="UNK15" s="12"/>
      <c r="UNL15" s="12"/>
      <c r="UNM15" s="12"/>
      <c r="UNN15" s="12"/>
      <c r="UNO15" s="12"/>
      <c r="UNP15" s="12"/>
      <c r="UNQ15" s="12"/>
      <c r="UNR15" s="12"/>
      <c r="UNS15" s="12"/>
      <c r="UNT15" s="12"/>
      <c r="UNU15" s="12"/>
      <c r="UNV15" s="12"/>
      <c r="UNW15" s="12"/>
      <c r="UNX15" s="12"/>
      <c r="UNY15" s="12"/>
      <c r="UNZ15" s="12"/>
      <c r="UOA15" s="12"/>
      <c r="UOB15" s="12"/>
      <c r="UOC15" s="12"/>
      <c r="UOD15" s="12"/>
      <c r="UOE15" s="12"/>
      <c r="UOF15" s="12"/>
      <c r="UOG15" s="12"/>
      <c r="UOH15" s="12"/>
      <c r="UOI15" s="12"/>
      <c r="UOJ15" s="12"/>
      <c r="UOK15" s="12"/>
      <c r="UOL15" s="12"/>
      <c r="UOM15" s="12"/>
      <c r="UON15" s="12"/>
      <c r="UOO15" s="12"/>
      <c r="UOP15" s="12"/>
      <c r="UOQ15" s="12"/>
      <c r="UOR15" s="12"/>
      <c r="UOS15" s="12"/>
      <c r="UOT15" s="12"/>
      <c r="UOU15" s="12"/>
      <c r="UOV15" s="12"/>
      <c r="UOW15" s="12"/>
      <c r="UOX15" s="12"/>
      <c r="UOY15" s="12"/>
      <c r="UOZ15" s="12"/>
      <c r="UPA15" s="12"/>
      <c r="UPB15" s="12"/>
      <c r="UPC15" s="12"/>
      <c r="UPD15" s="12"/>
      <c r="UPE15" s="12"/>
      <c r="UPF15" s="12"/>
      <c r="UPG15" s="12"/>
      <c r="UPH15" s="12"/>
      <c r="UPI15" s="12"/>
      <c r="UPJ15" s="12"/>
      <c r="UPK15" s="12"/>
      <c r="UPL15" s="12"/>
      <c r="UPM15" s="12"/>
      <c r="UPN15" s="12"/>
      <c r="UPO15" s="12"/>
      <c r="UPP15" s="12"/>
      <c r="UPQ15" s="12"/>
      <c r="UPR15" s="12"/>
      <c r="UPS15" s="12"/>
      <c r="UPT15" s="12"/>
      <c r="UPU15" s="12"/>
      <c r="UPV15" s="12"/>
      <c r="UPW15" s="12"/>
      <c r="UPX15" s="12"/>
      <c r="UPY15" s="12"/>
      <c r="UPZ15" s="12"/>
      <c r="UQA15" s="12"/>
      <c r="UQB15" s="12"/>
      <c r="UQC15" s="12"/>
      <c r="UQD15" s="12"/>
      <c r="UQE15" s="12"/>
      <c r="UQF15" s="12"/>
      <c r="UQG15" s="12"/>
      <c r="UQH15" s="12"/>
      <c r="UQI15" s="12"/>
      <c r="UQJ15" s="12"/>
      <c r="UQK15" s="12"/>
      <c r="UQL15" s="12"/>
      <c r="UQM15" s="12"/>
      <c r="UQN15" s="12"/>
      <c r="UQO15" s="12"/>
      <c r="UQP15" s="12"/>
      <c r="UQQ15" s="12"/>
      <c r="UQR15" s="12"/>
      <c r="UQS15" s="12"/>
      <c r="UQT15" s="12"/>
      <c r="UQU15" s="12"/>
      <c r="UQV15" s="12"/>
      <c r="UQW15" s="12"/>
      <c r="UQX15" s="12"/>
      <c r="UQY15" s="12"/>
      <c r="UQZ15" s="12"/>
      <c r="URA15" s="12"/>
      <c r="URB15" s="12"/>
      <c r="URC15" s="12"/>
      <c r="URD15" s="12"/>
      <c r="URE15" s="12"/>
      <c r="URF15" s="12"/>
      <c r="URG15" s="12"/>
      <c r="URH15" s="12"/>
      <c r="URI15" s="12"/>
      <c r="URJ15" s="12"/>
      <c r="URK15" s="12"/>
      <c r="URL15" s="12"/>
      <c r="URM15" s="12"/>
      <c r="URN15" s="12"/>
      <c r="URO15" s="12"/>
      <c r="URP15" s="12"/>
      <c r="URQ15" s="12"/>
      <c r="URR15" s="12"/>
      <c r="URS15" s="12"/>
      <c r="URT15" s="12"/>
      <c r="URU15" s="12"/>
      <c r="URV15" s="12"/>
      <c r="URW15" s="12"/>
      <c r="URX15" s="12"/>
      <c r="URY15" s="12"/>
      <c r="URZ15" s="12"/>
      <c r="USA15" s="12"/>
      <c r="USB15" s="12"/>
      <c r="USC15" s="12"/>
      <c r="USD15" s="12"/>
      <c r="USE15" s="12"/>
      <c r="USF15" s="12"/>
      <c r="USG15" s="12"/>
      <c r="USH15" s="12"/>
      <c r="USI15" s="12"/>
      <c r="USJ15" s="12"/>
      <c r="USK15" s="12"/>
      <c r="USL15" s="12"/>
      <c r="USM15" s="12"/>
      <c r="USN15" s="12"/>
      <c r="USO15" s="12"/>
      <c r="USP15" s="12"/>
      <c r="USQ15" s="12"/>
      <c r="USR15" s="12"/>
      <c r="USS15" s="12"/>
      <c r="UST15" s="12"/>
      <c r="USU15" s="12"/>
      <c r="USV15" s="12"/>
      <c r="USW15" s="12"/>
      <c r="USX15" s="12"/>
      <c r="USY15" s="12"/>
      <c r="USZ15" s="12"/>
      <c r="UTA15" s="12"/>
      <c r="UTB15" s="12"/>
      <c r="UTC15" s="12"/>
      <c r="UTD15" s="12"/>
      <c r="UTE15" s="12"/>
      <c r="UTF15" s="12"/>
      <c r="UTG15" s="12"/>
      <c r="UTH15" s="12"/>
      <c r="UTI15" s="12"/>
      <c r="UTJ15" s="12"/>
      <c r="UTK15" s="12"/>
      <c r="UTL15" s="12"/>
      <c r="UTM15" s="12"/>
      <c r="UTN15" s="12"/>
      <c r="UTO15" s="12"/>
      <c r="UTP15" s="12"/>
      <c r="UTQ15" s="12"/>
      <c r="UTR15" s="12"/>
      <c r="UTS15" s="12"/>
      <c r="UTT15" s="12"/>
      <c r="UTU15" s="12"/>
      <c r="UTV15" s="12"/>
      <c r="UTW15" s="12"/>
      <c r="UTX15" s="12"/>
      <c r="UTY15" s="12"/>
      <c r="UTZ15" s="12"/>
      <c r="UUA15" s="12"/>
      <c r="UUB15" s="12"/>
      <c r="UUC15" s="12"/>
      <c r="UUD15" s="12"/>
      <c r="UUE15" s="12"/>
      <c r="UUF15" s="12"/>
      <c r="UUG15" s="12"/>
      <c r="UUH15" s="12"/>
      <c r="UUI15" s="12"/>
      <c r="UUJ15" s="12"/>
      <c r="UUK15" s="12"/>
      <c r="UUL15" s="12"/>
      <c r="UUM15" s="12"/>
      <c r="UUN15" s="12"/>
      <c r="UUO15" s="12"/>
      <c r="UUP15" s="12"/>
      <c r="UUQ15" s="12"/>
      <c r="UUR15" s="12"/>
      <c r="UUS15" s="12"/>
      <c r="UUT15" s="12"/>
      <c r="UUU15" s="12"/>
      <c r="UUV15" s="12"/>
      <c r="UUW15" s="12"/>
      <c r="UUX15" s="12"/>
      <c r="UUY15" s="12"/>
      <c r="UUZ15" s="12"/>
      <c r="UVA15" s="12"/>
      <c r="UVB15" s="12"/>
      <c r="UVC15" s="12"/>
      <c r="UVD15" s="12"/>
      <c r="UVE15" s="12"/>
      <c r="UVF15" s="12"/>
      <c r="UVG15" s="12"/>
      <c r="UVH15" s="12"/>
      <c r="UVI15" s="12"/>
      <c r="UVJ15" s="12"/>
      <c r="UVK15" s="12"/>
      <c r="UVL15" s="12"/>
      <c r="UVM15" s="12"/>
      <c r="UVN15" s="12"/>
      <c r="UVO15" s="12"/>
      <c r="UVP15" s="12"/>
      <c r="UVQ15" s="12"/>
      <c r="UVR15" s="12"/>
      <c r="UVS15" s="12"/>
      <c r="UVT15" s="12"/>
      <c r="UVU15" s="12"/>
      <c r="UVV15" s="12"/>
      <c r="UVW15" s="12"/>
      <c r="UVX15" s="12"/>
      <c r="UVY15" s="12"/>
      <c r="UVZ15" s="12"/>
      <c r="UWA15" s="12"/>
      <c r="UWB15" s="12"/>
      <c r="UWC15" s="12"/>
      <c r="UWD15" s="12"/>
      <c r="UWE15" s="12"/>
      <c r="UWF15" s="12"/>
      <c r="UWG15" s="12"/>
      <c r="UWH15" s="12"/>
      <c r="UWI15" s="12"/>
      <c r="UWJ15" s="12"/>
      <c r="UWK15" s="12"/>
      <c r="UWL15" s="12"/>
      <c r="UWM15" s="12"/>
      <c r="UWN15" s="12"/>
      <c r="UWO15" s="12"/>
      <c r="UWP15" s="12"/>
      <c r="UWQ15" s="12"/>
      <c r="UWR15" s="12"/>
      <c r="UWS15" s="12"/>
      <c r="UWT15" s="12"/>
      <c r="UWU15" s="12"/>
      <c r="UWV15" s="12"/>
      <c r="UWW15" s="12"/>
      <c r="UWX15" s="12"/>
      <c r="UWY15" s="12"/>
      <c r="UWZ15" s="12"/>
      <c r="UXA15" s="12"/>
      <c r="UXB15" s="12"/>
      <c r="UXC15" s="12"/>
      <c r="UXD15" s="12"/>
      <c r="UXE15" s="12"/>
      <c r="UXF15" s="12"/>
      <c r="UXG15" s="12"/>
      <c r="UXH15" s="12"/>
      <c r="UXI15" s="12"/>
      <c r="UXJ15" s="12"/>
      <c r="UXK15" s="12"/>
      <c r="UXL15" s="12"/>
      <c r="UXM15" s="12"/>
      <c r="UXN15" s="12"/>
      <c r="UXO15" s="12"/>
      <c r="UXP15" s="12"/>
      <c r="UXQ15" s="12"/>
      <c r="UXR15" s="12"/>
      <c r="UXS15" s="12"/>
      <c r="UXT15" s="12"/>
      <c r="UXU15" s="12"/>
      <c r="UXV15" s="12"/>
      <c r="UXW15" s="12"/>
      <c r="UXX15" s="12"/>
      <c r="UXY15" s="12"/>
      <c r="UXZ15" s="12"/>
      <c r="UYA15" s="12"/>
      <c r="UYB15" s="12"/>
      <c r="UYC15" s="12"/>
      <c r="UYD15" s="12"/>
      <c r="UYE15" s="12"/>
      <c r="UYF15" s="12"/>
      <c r="UYG15" s="12"/>
      <c r="UYH15" s="12"/>
      <c r="UYI15" s="12"/>
      <c r="UYJ15" s="12"/>
      <c r="UYK15" s="12"/>
      <c r="UYL15" s="12"/>
      <c r="UYM15" s="12"/>
      <c r="UYN15" s="12"/>
      <c r="UYO15" s="12"/>
      <c r="UYP15" s="12"/>
      <c r="UYQ15" s="12"/>
      <c r="UYR15" s="12"/>
      <c r="UYS15" s="12"/>
      <c r="UYT15" s="12"/>
      <c r="UYU15" s="12"/>
      <c r="UYV15" s="12"/>
      <c r="UYW15" s="12"/>
      <c r="UYX15" s="12"/>
      <c r="UYY15" s="12"/>
      <c r="UYZ15" s="12"/>
      <c r="UZA15" s="12"/>
      <c r="UZB15" s="12"/>
      <c r="UZC15" s="12"/>
      <c r="UZD15" s="12"/>
      <c r="UZE15" s="12"/>
      <c r="UZF15" s="12"/>
      <c r="UZG15" s="12"/>
      <c r="UZH15" s="12"/>
      <c r="UZI15" s="12"/>
      <c r="UZJ15" s="12"/>
      <c r="UZK15" s="12"/>
      <c r="UZL15" s="12"/>
      <c r="UZM15" s="12"/>
      <c r="UZN15" s="12"/>
      <c r="UZO15" s="12"/>
      <c r="UZP15" s="12"/>
      <c r="UZQ15" s="12"/>
      <c r="UZR15" s="12"/>
      <c r="UZS15" s="12"/>
      <c r="UZT15" s="12"/>
      <c r="UZU15" s="12"/>
      <c r="UZV15" s="12"/>
      <c r="UZW15" s="12"/>
      <c r="UZX15" s="12"/>
      <c r="UZY15" s="12"/>
      <c r="UZZ15" s="12"/>
      <c r="VAA15" s="12"/>
      <c r="VAB15" s="12"/>
      <c r="VAC15" s="12"/>
      <c r="VAD15" s="12"/>
      <c r="VAE15" s="12"/>
      <c r="VAF15" s="12"/>
      <c r="VAG15" s="12"/>
      <c r="VAH15" s="12"/>
      <c r="VAI15" s="12"/>
      <c r="VAJ15" s="12"/>
      <c r="VAK15" s="12"/>
      <c r="VAL15" s="12"/>
      <c r="VAM15" s="12"/>
      <c r="VAN15" s="12"/>
      <c r="VAO15" s="12"/>
      <c r="VAP15" s="12"/>
      <c r="VAQ15" s="12"/>
      <c r="VAR15" s="12"/>
      <c r="VAS15" s="12"/>
      <c r="VAT15" s="12"/>
      <c r="VAU15" s="12"/>
      <c r="VAV15" s="12"/>
      <c r="VAW15" s="12"/>
      <c r="VAX15" s="12"/>
      <c r="VAY15" s="12"/>
      <c r="VAZ15" s="12"/>
      <c r="VBA15" s="12"/>
      <c r="VBB15" s="12"/>
      <c r="VBC15" s="12"/>
      <c r="VBD15" s="12"/>
      <c r="VBE15" s="12"/>
      <c r="VBF15" s="12"/>
      <c r="VBG15" s="12"/>
      <c r="VBH15" s="12"/>
      <c r="VBI15" s="12"/>
      <c r="VBJ15" s="12"/>
      <c r="VBK15" s="12"/>
      <c r="VBL15" s="12"/>
      <c r="VBM15" s="12"/>
      <c r="VBN15" s="12"/>
      <c r="VBO15" s="12"/>
      <c r="VBP15" s="12"/>
      <c r="VBQ15" s="12"/>
      <c r="VBR15" s="12"/>
      <c r="VBS15" s="12"/>
      <c r="VBT15" s="12"/>
      <c r="VBU15" s="12"/>
      <c r="VBV15" s="12"/>
      <c r="VBW15" s="12"/>
      <c r="VBX15" s="12"/>
      <c r="VBY15" s="12"/>
      <c r="VBZ15" s="12"/>
      <c r="VCA15" s="12"/>
      <c r="VCB15" s="12"/>
      <c r="VCC15" s="12"/>
      <c r="VCD15" s="12"/>
      <c r="VCE15" s="12"/>
      <c r="VCF15" s="12"/>
      <c r="VCG15" s="12"/>
      <c r="VCH15" s="12"/>
      <c r="VCI15" s="12"/>
      <c r="VCJ15" s="12"/>
      <c r="VCK15" s="12"/>
      <c r="VCL15" s="12"/>
      <c r="VCM15" s="12"/>
      <c r="VCN15" s="12"/>
      <c r="VCO15" s="12"/>
      <c r="VCP15" s="12"/>
      <c r="VCQ15" s="12"/>
      <c r="VCR15" s="12"/>
      <c r="VCS15" s="12"/>
      <c r="VCT15" s="12"/>
      <c r="VCU15" s="12"/>
      <c r="VCV15" s="12"/>
      <c r="VCW15" s="12"/>
      <c r="VCX15" s="12"/>
      <c r="VCY15" s="12"/>
      <c r="VCZ15" s="12"/>
      <c r="VDA15" s="12"/>
      <c r="VDB15" s="12"/>
      <c r="VDC15" s="12"/>
      <c r="VDD15" s="12"/>
      <c r="VDE15" s="12"/>
      <c r="VDF15" s="12"/>
      <c r="VDG15" s="12"/>
      <c r="VDH15" s="12"/>
      <c r="VDI15" s="12"/>
      <c r="VDJ15" s="12"/>
      <c r="VDK15" s="12"/>
      <c r="VDL15" s="12"/>
      <c r="VDM15" s="12"/>
      <c r="VDN15" s="12"/>
      <c r="VDO15" s="12"/>
      <c r="VDP15" s="12"/>
      <c r="VDQ15" s="12"/>
      <c r="VDR15" s="12"/>
      <c r="VDS15" s="12"/>
      <c r="VDT15" s="12"/>
      <c r="VDU15" s="12"/>
      <c r="VDV15" s="12"/>
      <c r="VDW15" s="12"/>
      <c r="VDX15" s="12"/>
      <c r="VDY15" s="12"/>
      <c r="VDZ15" s="12"/>
      <c r="VEA15" s="12"/>
      <c r="VEB15" s="12"/>
      <c r="VEC15" s="12"/>
      <c r="VED15" s="12"/>
      <c r="VEE15" s="12"/>
      <c r="VEF15" s="12"/>
      <c r="VEG15" s="12"/>
      <c r="VEH15" s="12"/>
      <c r="VEI15" s="12"/>
      <c r="VEJ15" s="12"/>
      <c r="VEK15" s="12"/>
      <c r="VEL15" s="12"/>
      <c r="VEM15" s="12"/>
      <c r="VEN15" s="12"/>
      <c r="VEO15" s="12"/>
      <c r="VEP15" s="12"/>
      <c r="VEQ15" s="12"/>
      <c r="VER15" s="12"/>
      <c r="VES15" s="12"/>
      <c r="VET15" s="12"/>
      <c r="VEU15" s="12"/>
      <c r="VEV15" s="12"/>
      <c r="VEW15" s="12"/>
      <c r="VEX15" s="12"/>
      <c r="VEY15" s="12"/>
      <c r="VEZ15" s="12"/>
      <c r="VFA15" s="12"/>
      <c r="VFB15" s="12"/>
      <c r="VFC15" s="12"/>
      <c r="VFD15" s="12"/>
      <c r="VFE15" s="12"/>
      <c r="VFF15" s="12"/>
      <c r="VFG15" s="12"/>
      <c r="VFH15" s="12"/>
      <c r="VFI15" s="12"/>
      <c r="VFJ15" s="12"/>
      <c r="VFK15" s="12"/>
      <c r="VFL15" s="12"/>
      <c r="VFM15" s="12"/>
      <c r="VFN15" s="12"/>
      <c r="VFO15" s="12"/>
      <c r="VFP15" s="12"/>
      <c r="VFQ15" s="12"/>
      <c r="VFR15" s="12"/>
      <c r="VFS15" s="12"/>
      <c r="VFT15" s="12"/>
      <c r="VFU15" s="12"/>
      <c r="VFV15" s="12"/>
      <c r="VFW15" s="12"/>
      <c r="VFX15" s="12"/>
      <c r="VFY15" s="12"/>
      <c r="VFZ15" s="12"/>
      <c r="VGA15" s="12"/>
      <c r="VGB15" s="12"/>
      <c r="VGC15" s="12"/>
      <c r="VGD15" s="12"/>
      <c r="VGE15" s="12"/>
      <c r="VGF15" s="12"/>
      <c r="VGG15" s="12"/>
      <c r="VGH15" s="12"/>
      <c r="VGI15" s="12"/>
      <c r="VGJ15" s="12"/>
      <c r="VGK15" s="12"/>
      <c r="VGL15" s="12"/>
      <c r="VGM15" s="12"/>
      <c r="VGN15" s="12"/>
      <c r="VGO15" s="12"/>
      <c r="VGP15" s="12"/>
      <c r="VGQ15" s="12"/>
      <c r="VGR15" s="12"/>
      <c r="VGS15" s="12"/>
      <c r="VGT15" s="12"/>
      <c r="VGU15" s="12"/>
      <c r="VGV15" s="12"/>
      <c r="VGW15" s="12"/>
      <c r="VGX15" s="12"/>
      <c r="VGY15" s="12"/>
      <c r="VGZ15" s="12"/>
      <c r="VHA15" s="12"/>
      <c r="VHB15" s="12"/>
      <c r="VHC15" s="12"/>
      <c r="VHD15" s="12"/>
      <c r="VHE15" s="12"/>
      <c r="VHF15" s="12"/>
      <c r="VHG15" s="12"/>
      <c r="VHH15" s="12"/>
      <c r="VHI15" s="12"/>
      <c r="VHJ15" s="12"/>
      <c r="VHK15" s="12"/>
      <c r="VHL15" s="12"/>
      <c r="VHM15" s="12"/>
      <c r="VHN15" s="12"/>
      <c r="VHO15" s="12"/>
      <c r="VHP15" s="12"/>
      <c r="VHQ15" s="12"/>
      <c r="VHR15" s="12"/>
      <c r="VHS15" s="12"/>
      <c r="VHT15" s="12"/>
      <c r="VHU15" s="12"/>
      <c r="VHV15" s="12"/>
      <c r="VHW15" s="12"/>
      <c r="VHX15" s="12"/>
      <c r="VHY15" s="12"/>
      <c r="VHZ15" s="12"/>
      <c r="VIA15" s="12"/>
      <c r="VIB15" s="12"/>
      <c r="VIC15" s="12"/>
      <c r="VID15" s="12"/>
      <c r="VIE15" s="12"/>
      <c r="VIF15" s="12"/>
      <c r="VIG15" s="12"/>
      <c r="VIH15" s="12"/>
      <c r="VII15" s="12"/>
      <c r="VIJ15" s="12"/>
      <c r="VIK15" s="12"/>
      <c r="VIL15" s="12"/>
      <c r="VIM15" s="12"/>
      <c r="VIN15" s="12"/>
      <c r="VIO15" s="12"/>
      <c r="VIP15" s="12"/>
      <c r="VIQ15" s="12"/>
      <c r="VIR15" s="12"/>
      <c r="VIS15" s="12"/>
      <c r="VIT15" s="12"/>
      <c r="VIU15" s="12"/>
      <c r="VIV15" s="12"/>
      <c r="VIW15" s="12"/>
      <c r="VIX15" s="12"/>
      <c r="VIY15" s="12"/>
      <c r="VIZ15" s="12"/>
      <c r="VJA15" s="12"/>
      <c r="VJB15" s="12"/>
      <c r="VJC15" s="12"/>
      <c r="VJD15" s="12"/>
      <c r="VJE15" s="12"/>
      <c r="VJF15" s="12"/>
      <c r="VJG15" s="12"/>
      <c r="VJH15" s="12"/>
      <c r="VJI15" s="12"/>
      <c r="VJJ15" s="12"/>
      <c r="VJK15" s="12"/>
      <c r="VJL15" s="12"/>
      <c r="VJM15" s="12"/>
      <c r="VJN15" s="12"/>
      <c r="VJO15" s="12"/>
      <c r="VJP15" s="12"/>
      <c r="VJQ15" s="12"/>
      <c r="VJR15" s="12"/>
      <c r="VJS15" s="12"/>
      <c r="VJT15" s="12"/>
      <c r="VJU15" s="12"/>
      <c r="VJV15" s="12"/>
      <c r="VJW15" s="12"/>
      <c r="VJX15" s="12"/>
      <c r="VJY15" s="12"/>
      <c r="VJZ15" s="12"/>
      <c r="VKA15" s="12"/>
      <c r="VKB15" s="12"/>
      <c r="VKC15" s="12"/>
      <c r="VKD15" s="12"/>
      <c r="VKE15" s="12"/>
      <c r="VKF15" s="12"/>
      <c r="VKG15" s="12"/>
      <c r="VKH15" s="12"/>
      <c r="VKI15" s="12"/>
      <c r="VKJ15" s="12"/>
      <c r="VKK15" s="12"/>
      <c r="VKL15" s="12"/>
      <c r="VKM15" s="12"/>
      <c r="VKN15" s="12"/>
      <c r="VKO15" s="12"/>
      <c r="VKP15" s="12"/>
      <c r="VKQ15" s="12"/>
      <c r="VKR15" s="12"/>
      <c r="VKS15" s="12"/>
      <c r="VKT15" s="12"/>
      <c r="VKU15" s="12"/>
      <c r="VKV15" s="12"/>
      <c r="VKW15" s="12"/>
      <c r="VKX15" s="12"/>
      <c r="VKY15" s="12"/>
      <c r="VKZ15" s="12"/>
      <c r="VLA15" s="12"/>
      <c r="VLB15" s="12"/>
      <c r="VLC15" s="12"/>
      <c r="VLD15" s="12"/>
      <c r="VLE15" s="12"/>
      <c r="VLF15" s="12"/>
      <c r="VLG15" s="12"/>
      <c r="VLH15" s="12"/>
      <c r="VLI15" s="12"/>
      <c r="VLJ15" s="12"/>
      <c r="VLK15" s="12"/>
      <c r="VLL15" s="12"/>
      <c r="VLM15" s="12"/>
      <c r="VLN15" s="12"/>
      <c r="VLO15" s="12"/>
      <c r="VLP15" s="12"/>
      <c r="VLQ15" s="12"/>
      <c r="VLR15" s="12"/>
      <c r="VLS15" s="12"/>
      <c r="VLT15" s="12"/>
      <c r="VLU15" s="12"/>
      <c r="VLV15" s="12"/>
      <c r="VLW15" s="12"/>
      <c r="VLX15" s="12"/>
      <c r="VLY15" s="12"/>
      <c r="VLZ15" s="12"/>
      <c r="VMA15" s="12"/>
      <c r="VMB15" s="12"/>
      <c r="VMC15" s="12"/>
      <c r="VMD15" s="12"/>
      <c r="VME15" s="12"/>
      <c r="VMF15" s="12"/>
      <c r="VMG15" s="12"/>
      <c r="VMH15" s="12"/>
      <c r="VMI15" s="12"/>
      <c r="VMJ15" s="12"/>
      <c r="VMK15" s="12"/>
      <c r="VML15" s="12"/>
      <c r="VMM15" s="12"/>
      <c r="VMN15" s="12"/>
      <c r="VMO15" s="12"/>
      <c r="VMP15" s="12"/>
      <c r="VMQ15" s="12"/>
      <c r="VMR15" s="12"/>
      <c r="VMS15" s="12"/>
      <c r="VMT15" s="12"/>
      <c r="VMU15" s="12"/>
      <c r="VMV15" s="12"/>
      <c r="VMW15" s="12"/>
      <c r="VMX15" s="12"/>
      <c r="VMY15" s="12"/>
      <c r="VMZ15" s="12"/>
      <c r="VNA15" s="12"/>
      <c r="VNB15" s="12"/>
      <c r="VNC15" s="12"/>
      <c r="VND15" s="12"/>
      <c r="VNE15" s="12"/>
      <c r="VNF15" s="12"/>
      <c r="VNG15" s="12"/>
      <c r="VNH15" s="12"/>
      <c r="VNI15" s="12"/>
      <c r="VNJ15" s="12"/>
      <c r="VNK15" s="12"/>
      <c r="VNL15" s="12"/>
      <c r="VNM15" s="12"/>
      <c r="VNN15" s="12"/>
      <c r="VNO15" s="12"/>
      <c r="VNP15" s="12"/>
      <c r="VNQ15" s="12"/>
      <c r="VNR15" s="12"/>
      <c r="VNS15" s="12"/>
      <c r="VNT15" s="12"/>
      <c r="VNU15" s="12"/>
      <c r="VNV15" s="12"/>
      <c r="VNW15" s="12"/>
      <c r="VNX15" s="12"/>
      <c r="VNY15" s="12"/>
      <c r="VNZ15" s="12"/>
      <c r="VOA15" s="12"/>
      <c r="VOB15" s="12"/>
      <c r="VOC15" s="12"/>
      <c r="VOD15" s="12"/>
      <c r="VOE15" s="12"/>
      <c r="VOF15" s="12"/>
      <c r="VOG15" s="12"/>
      <c r="VOH15" s="12"/>
      <c r="VOI15" s="12"/>
      <c r="VOJ15" s="12"/>
      <c r="VOK15" s="12"/>
      <c r="VOL15" s="12"/>
      <c r="VOM15" s="12"/>
      <c r="VON15" s="12"/>
      <c r="VOO15" s="12"/>
      <c r="VOP15" s="12"/>
      <c r="VOQ15" s="12"/>
      <c r="VOR15" s="12"/>
      <c r="VOS15" s="12"/>
      <c r="VOT15" s="12"/>
      <c r="VOU15" s="12"/>
      <c r="VOV15" s="12"/>
      <c r="VOW15" s="12"/>
      <c r="VOX15" s="12"/>
      <c r="VOY15" s="12"/>
      <c r="VOZ15" s="12"/>
      <c r="VPA15" s="12"/>
      <c r="VPB15" s="12"/>
      <c r="VPC15" s="12"/>
      <c r="VPD15" s="12"/>
      <c r="VPE15" s="12"/>
      <c r="VPF15" s="12"/>
      <c r="VPG15" s="12"/>
      <c r="VPH15" s="12"/>
      <c r="VPI15" s="12"/>
      <c r="VPJ15" s="12"/>
      <c r="VPK15" s="12"/>
      <c r="VPL15" s="12"/>
      <c r="VPM15" s="12"/>
      <c r="VPN15" s="12"/>
      <c r="VPO15" s="12"/>
      <c r="VPP15" s="12"/>
      <c r="VPQ15" s="12"/>
      <c r="VPR15" s="12"/>
      <c r="VPS15" s="12"/>
      <c r="VPT15" s="12"/>
      <c r="VPU15" s="12"/>
      <c r="VPV15" s="12"/>
      <c r="VPW15" s="12"/>
      <c r="VPX15" s="12"/>
      <c r="VPY15" s="12"/>
      <c r="VPZ15" s="12"/>
      <c r="VQA15" s="12"/>
      <c r="VQB15" s="12"/>
      <c r="VQC15" s="12"/>
      <c r="VQD15" s="12"/>
      <c r="VQE15" s="12"/>
      <c r="VQF15" s="12"/>
      <c r="VQG15" s="12"/>
      <c r="VQH15" s="12"/>
      <c r="VQI15" s="12"/>
      <c r="VQJ15" s="12"/>
      <c r="VQK15" s="12"/>
      <c r="VQL15" s="12"/>
      <c r="VQM15" s="12"/>
      <c r="VQN15" s="12"/>
      <c r="VQO15" s="12"/>
      <c r="VQP15" s="12"/>
      <c r="VQQ15" s="12"/>
      <c r="VQR15" s="12"/>
      <c r="VQS15" s="12"/>
      <c r="VQT15" s="12"/>
      <c r="VQU15" s="12"/>
      <c r="VQV15" s="12"/>
      <c r="VQW15" s="12"/>
      <c r="VQX15" s="12"/>
      <c r="VQY15" s="12"/>
      <c r="VQZ15" s="12"/>
      <c r="VRA15" s="12"/>
      <c r="VRB15" s="12"/>
      <c r="VRC15" s="12"/>
      <c r="VRD15" s="12"/>
      <c r="VRE15" s="12"/>
      <c r="VRF15" s="12"/>
      <c r="VRG15" s="12"/>
      <c r="VRH15" s="12"/>
      <c r="VRI15" s="12"/>
      <c r="VRJ15" s="12"/>
      <c r="VRK15" s="12"/>
      <c r="VRL15" s="12"/>
      <c r="VRM15" s="12"/>
      <c r="VRN15" s="12"/>
      <c r="VRO15" s="12"/>
      <c r="VRP15" s="12"/>
      <c r="VRQ15" s="12"/>
      <c r="VRR15" s="12"/>
      <c r="VRS15" s="12"/>
      <c r="VRT15" s="12"/>
      <c r="VRU15" s="12"/>
      <c r="VRV15" s="12"/>
      <c r="VRW15" s="12"/>
      <c r="VRX15" s="12"/>
      <c r="VRY15" s="12"/>
      <c r="VRZ15" s="12"/>
      <c r="VSA15" s="12"/>
      <c r="VSB15" s="12"/>
      <c r="VSC15" s="12"/>
      <c r="VSD15" s="12"/>
      <c r="VSE15" s="12"/>
      <c r="VSF15" s="12"/>
      <c r="VSG15" s="12"/>
      <c r="VSH15" s="12"/>
      <c r="VSI15" s="12"/>
      <c r="VSJ15" s="12"/>
      <c r="VSK15" s="12"/>
      <c r="VSL15" s="12"/>
      <c r="VSM15" s="12"/>
      <c r="VSN15" s="12"/>
      <c r="VSO15" s="12"/>
      <c r="VSP15" s="12"/>
      <c r="VSQ15" s="12"/>
      <c r="VSR15" s="12"/>
      <c r="VSS15" s="12"/>
      <c r="VST15" s="12"/>
      <c r="VSU15" s="12"/>
      <c r="VSV15" s="12"/>
      <c r="VSW15" s="12"/>
      <c r="VSX15" s="12"/>
      <c r="VSY15" s="12"/>
      <c r="VSZ15" s="12"/>
      <c r="VTA15" s="12"/>
      <c r="VTB15" s="12"/>
      <c r="VTC15" s="12"/>
      <c r="VTD15" s="12"/>
      <c r="VTE15" s="12"/>
      <c r="VTF15" s="12"/>
      <c r="VTG15" s="12"/>
      <c r="VTH15" s="12"/>
      <c r="VTI15" s="12"/>
      <c r="VTJ15" s="12"/>
      <c r="VTK15" s="12"/>
      <c r="VTL15" s="12"/>
      <c r="VTM15" s="12"/>
      <c r="VTN15" s="12"/>
      <c r="VTO15" s="12"/>
      <c r="VTP15" s="12"/>
      <c r="VTQ15" s="12"/>
      <c r="VTR15" s="12"/>
      <c r="VTS15" s="12"/>
      <c r="VTT15" s="12"/>
      <c r="VTU15" s="12"/>
      <c r="VTV15" s="12"/>
      <c r="VTW15" s="12"/>
      <c r="VTX15" s="12"/>
      <c r="VTY15" s="12"/>
      <c r="VTZ15" s="12"/>
      <c r="VUA15" s="12"/>
      <c r="VUB15" s="12"/>
      <c r="VUC15" s="12"/>
      <c r="VUD15" s="12"/>
      <c r="VUE15" s="12"/>
      <c r="VUF15" s="12"/>
      <c r="VUG15" s="12"/>
      <c r="VUH15" s="12"/>
      <c r="VUI15" s="12"/>
      <c r="VUJ15" s="12"/>
      <c r="VUK15" s="12"/>
      <c r="VUL15" s="12"/>
      <c r="VUM15" s="12"/>
      <c r="VUN15" s="12"/>
      <c r="VUO15" s="12"/>
      <c r="VUP15" s="12"/>
      <c r="VUQ15" s="12"/>
      <c r="VUR15" s="12"/>
      <c r="VUS15" s="12"/>
      <c r="VUT15" s="12"/>
      <c r="VUU15" s="12"/>
      <c r="VUV15" s="12"/>
      <c r="VUW15" s="12"/>
      <c r="VUX15" s="12"/>
      <c r="VUY15" s="12"/>
      <c r="VUZ15" s="12"/>
      <c r="VVA15" s="12"/>
      <c r="VVB15" s="12"/>
      <c r="VVC15" s="12"/>
      <c r="VVD15" s="12"/>
      <c r="VVE15" s="12"/>
      <c r="VVF15" s="12"/>
      <c r="VVG15" s="12"/>
      <c r="VVH15" s="12"/>
      <c r="VVI15" s="12"/>
      <c r="VVJ15" s="12"/>
      <c r="VVK15" s="12"/>
      <c r="VVL15" s="12"/>
      <c r="VVM15" s="12"/>
      <c r="VVN15" s="12"/>
      <c r="VVO15" s="12"/>
      <c r="VVP15" s="12"/>
      <c r="VVQ15" s="12"/>
      <c r="VVR15" s="12"/>
      <c r="VVS15" s="12"/>
      <c r="VVT15" s="12"/>
      <c r="VVU15" s="12"/>
      <c r="VVV15" s="12"/>
      <c r="VVW15" s="12"/>
      <c r="VVX15" s="12"/>
      <c r="VVY15" s="12"/>
      <c r="VVZ15" s="12"/>
      <c r="VWA15" s="12"/>
      <c r="VWB15" s="12"/>
      <c r="VWC15" s="12"/>
      <c r="VWD15" s="12"/>
      <c r="VWE15" s="12"/>
      <c r="VWF15" s="12"/>
      <c r="VWG15" s="12"/>
      <c r="VWH15" s="12"/>
      <c r="VWI15" s="12"/>
      <c r="VWJ15" s="12"/>
      <c r="VWK15" s="12"/>
      <c r="VWL15" s="12"/>
      <c r="VWM15" s="12"/>
      <c r="VWN15" s="12"/>
      <c r="VWO15" s="12"/>
      <c r="VWP15" s="12"/>
      <c r="VWQ15" s="12"/>
      <c r="VWR15" s="12"/>
      <c r="VWS15" s="12"/>
      <c r="VWT15" s="12"/>
      <c r="VWU15" s="12"/>
      <c r="VWV15" s="12"/>
      <c r="VWW15" s="12"/>
      <c r="VWX15" s="12"/>
      <c r="VWY15" s="12"/>
      <c r="VWZ15" s="12"/>
      <c r="VXA15" s="12"/>
      <c r="VXB15" s="12"/>
      <c r="VXC15" s="12"/>
      <c r="VXD15" s="12"/>
      <c r="VXE15" s="12"/>
      <c r="VXF15" s="12"/>
      <c r="VXG15" s="12"/>
      <c r="VXH15" s="12"/>
      <c r="VXI15" s="12"/>
      <c r="VXJ15" s="12"/>
      <c r="VXK15" s="12"/>
      <c r="VXL15" s="12"/>
      <c r="VXM15" s="12"/>
      <c r="VXN15" s="12"/>
      <c r="VXO15" s="12"/>
      <c r="VXP15" s="12"/>
      <c r="VXQ15" s="12"/>
      <c r="VXR15" s="12"/>
      <c r="VXS15" s="12"/>
      <c r="VXT15" s="12"/>
      <c r="VXU15" s="12"/>
      <c r="VXV15" s="12"/>
      <c r="VXW15" s="12"/>
      <c r="VXX15" s="12"/>
      <c r="VXY15" s="12"/>
      <c r="VXZ15" s="12"/>
      <c r="VYA15" s="12"/>
      <c r="VYB15" s="12"/>
      <c r="VYC15" s="12"/>
      <c r="VYD15" s="12"/>
      <c r="VYE15" s="12"/>
      <c r="VYF15" s="12"/>
      <c r="VYG15" s="12"/>
      <c r="VYH15" s="12"/>
      <c r="VYI15" s="12"/>
      <c r="VYJ15" s="12"/>
      <c r="VYK15" s="12"/>
      <c r="VYL15" s="12"/>
      <c r="VYM15" s="12"/>
      <c r="VYN15" s="12"/>
      <c r="VYO15" s="12"/>
      <c r="VYP15" s="12"/>
      <c r="VYQ15" s="12"/>
      <c r="VYR15" s="12"/>
      <c r="VYS15" s="12"/>
      <c r="VYT15" s="12"/>
      <c r="VYU15" s="12"/>
      <c r="VYV15" s="12"/>
      <c r="VYW15" s="12"/>
      <c r="VYX15" s="12"/>
      <c r="VYY15" s="12"/>
      <c r="VYZ15" s="12"/>
      <c r="VZA15" s="12"/>
      <c r="VZB15" s="12"/>
      <c r="VZC15" s="12"/>
      <c r="VZD15" s="12"/>
      <c r="VZE15" s="12"/>
      <c r="VZF15" s="12"/>
      <c r="VZG15" s="12"/>
      <c r="VZH15" s="12"/>
      <c r="VZI15" s="12"/>
      <c r="VZJ15" s="12"/>
      <c r="VZK15" s="12"/>
      <c r="VZL15" s="12"/>
      <c r="VZM15" s="12"/>
      <c r="VZN15" s="12"/>
      <c r="VZO15" s="12"/>
      <c r="VZP15" s="12"/>
      <c r="VZQ15" s="12"/>
      <c r="VZR15" s="12"/>
      <c r="VZS15" s="12"/>
      <c r="VZT15" s="12"/>
      <c r="VZU15" s="12"/>
      <c r="VZV15" s="12"/>
      <c r="VZW15" s="12"/>
      <c r="VZX15" s="12"/>
      <c r="VZY15" s="12"/>
      <c r="VZZ15" s="12"/>
      <c r="WAA15" s="12"/>
      <c r="WAB15" s="12"/>
      <c r="WAC15" s="12"/>
      <c r="WAD15" s="12"/>
      <c r="WAE15" s="12"/>
      <c r="WAF15" s="12"/>
      <c r="WAG15" s="12"/>
      <c r="WAH15" s="12"/>
      <c r="WAI15" s="12"/>
      <c r="WAJ15" s="12"/>
      <c r="WAK15" s="12"/>
      <c r="WAL15" s="12"/>
      <c r="WAM15" s="12"/>
      <c r="WAN15" s="12"/>
      <c r="WAO15" s="12"/>
      <c r="WAP15" s="12"/>
      <c r="WAQ15" s="12"/>
      <c r="WAR15" s="12"/>
      <c r="WAS15" s="12"/>
      <c r="WAT15" s="12"/>
      <c r="WAU15" s="12"/>
      <c r="WAV15" s="12"/>
      <c r="WAW15" s="12"/>
      <c r="WAX15" s="12"/>
      <c r="WAY15" s="12"/>
      <c r="WAZ15" s="12"/>
      <c r="WBA15" s="12"/>
      <c r="WBB15" s="12"/>
      <c r="WBC15" s="12"/>
      <c r="WBD15" s="12"/>
      <c r="WBE15" s="12"/>
      <c r="WBF15" s="12"/>
      <c r="WBG15" s="12"/>
      <c r="WBH15" s="12"/>
      <c r="WBI15" s="12"/>
      <c r="WBJ15" s="12"/>
      <c r="WBK15" s="12"/>
      <c r="WBL15" s="12"/>
      <c r="WBM15" s="12"/>
      <c r="WBN15" s="12"/>
      <c r="WBO15" s="12"/>
      <c r="WBP15" s="12"/>
      <c r="WBQ15" s="12"/>
      <c r="WBR15" s="12"/>
      <c r="WBS15" s="12"/>
      <c r="WBT15" s="12"/>
      <c r="WBU15" s="12"/>
      <c r="WBV15" s="12"/>
      <c r="WBW15" s="12"/>
      <c r="WBX15" s="12"/>
      <c r="WBY15" s="12"/>
      <c r="WBZ15" s="12"/>
      <c r="WCA15" s="12"/>
      <c r="WCB15" s="12"/>
      <c r="WCC15" s="12"/>
      <c r="WCD15" s="12"/>
      <c r="WCE15" s="12"/>
      <c r="WCF15" s="12"/>
      <c r="WCG15" s="12"/>
      <c r="WCH15" s="12"/>
      <c r="WCI15" s="12"/>
      <c r="WCJ15" s="12"/>
      <c r="WCK15" s="12"/>
      <c r="WCL15" s="12"/>
      <c r="WCM15" s="12"/>
      <c r="WCN15" s="12"/>
      <c r="WCO15" s="12"/>
      <c r="WCP15" s="12"/>
      <c r="WCQ15" s="12"/>
      <c r="WCR15" s="12"/>
      <c r="WCS15" s="12"/>
      <c r="WCT15" s="12"/>
      <c r="WCU15" s="12"/>
      <c r="WCV15" s="12"/>
      <c r="WCW15" s="12"/>
      <c r="WCX15" s="12"/>
      <c r="WCY15" s="12"/>
      <c r="WCZ15" s="12"/>
      <c r="WDA15" s="12"/>
      <c r="WDB15" s="12"/>
      <c r="WDC15" s="12"/>
      <c r="WDD15" s="12"/>
      <c r="WDE15" s="12"/>
      <c r="WDF15" s="12"/>
      <c r="WDG15" s="12"/>
      <c r="WDH15" s="12"/>
      <c r="WDI15" s="12"/>
      <c r="WDJ15" s="12"/>
      <c r="WDK15" s="12"/>
      <c r="WDL15" s="12"/>
      <c r="WDM15" s="12"/>
      <c r="WDN15" s="12"/>
      <c r="WDO15" s="12"/>
      <c r="WDP15" s="12"/>
      <c r="WDQ15" s="12"/>
      <c r="WDR15" s="12"/>
      <c r="WDS15" s="12"/>
      <c r="WDT15" s="12"/>
      <c r="WDU15" s="12"/>
      <c r="WDV15" s="12"/>
      <c r="WDW15" s="12"/>
      <c r="WDX15" s="12"/>
      <c r="WDY15" s="12"/>
      <c r="WDZ15" s="12"/>
      <c r="WEA15" s="12"/>
      <c r="WEB15" s="12"/>
      <c r="WEC15" s="12"/>
      <c r="WED15" s="12"/>
      <c r="WEE15" s="12"/>
      <c r="WEF15" s="12"/>
      <c r="WEG15" s="12"/>
      <c r="WEH15" s="12"/>
      <c r="WEI15" s="12"/>
      <c r="WEJ15" s="12"/>
      <c r="WEK15" s="12"/>
      <c r="WEL15" s="12"/>
      <c r="WEM15" s="12"/>
      <c r="WEN15" s="12"/>
      <c r="WEO15" s="12"/>
      <c r="WEP15" s="12"/>
      <c r="WEQ15" s="12"/>
      <c r="WER15" s="12"/>
      <c r="WES15" s="12"/>
      <c r="WET15" s="12"/>
      <c r="WEU15" s="12"/>
      <c r="WEV15" s="12"/>
      <c r="WEW15" s="12"/>
      <c r="WEX15" s="12"/>
      <c r="WEY15" s="12"/>
      <c r="WEZ15" s="12"/>
      <c r="WFA15" s="12"/>
      <c r="WFB15" s="12"/>
      <c r="WFC15" s="12"/>
      <c r="WFD15" s="12"/>
      <c r="WFE15" s="12"/>
      <c r="WFF15" s="12"/>
      <c r="WFG15" s="12"/>
      <c r="WFH15" s="12"/>
      <c r="WFI15" s="12"/>
      <c r="WFJ15" s="12"/>
      <c r="WFK15" s="12"/>
      <c r="WFL15" s="12"/>
      <c r="WFM15" s="12"/>
      <c r="WFN15" s="12"/>
      <c r="WFO15" s="12"/>
      <c r="WFP15" s="12"/>
      <c r="WFQ15" s="12"/>
      <c r="WFR15" s="12"/>
      <c r="WFS15" s="12"/>
      <c r="WFT15" s="12"/>
      <c r="WFU15" s="12"/>
      <c r="WFV15" s="12"/>
      <c r="WFW15" s="12"/>
      <c r="WFX15" s="12"/>
      <c r="WFY15" s="12"/>
      <c r="WFZ15" s="12"/>
      <c r="WGA15" s="12"/>
      <c r="WGB15" s="12"/>
      <c r="WGC15" s="12"/>
      <c r="WGD15" s="12"/>
      <c r="WGE15" s="12"/>
      <c r="WGF15" s="12"/>
      <c r="WGG15" s="12"/>
      <c r="WGH15" s="12"/>
      <c r="WGI15" s="12"/>
      <c r="WGJ15" s="12"/>
      <c r="WGK15" s="12"/>
      <c r="WGL15" s="12"/>
      <c r="WGM15" s="12"/>
      <c r="WGN15" s="12"/>
      <c r="WGO15" s="12"/>
      <c r="WGP15" s="12"/>
      <c r="WGQ15" s="12"/>
      <c r="WGR15" s="12"/>
      <c r="WGS15" s="12"/>
      <c r="WGT15" s="12"/>
      <c r="WGU15" s="12"/>
      <c r="WGV15" s="12"/>
      <c r="WGW15" s="12"/>
      <c r="WGX15" s="12"/>
      <c r="WGY15" s="12"/>
      <c r="WGZ15" s="12"/>
      <c r="WHA15" s="12"/>
      <c r="WHB15" s="12"/>
      <c r="WHC15" s="12"/>
      <c r="WHD15" s="12"/>
      <c r="WHE15" s="12"/>
      <c r="WHF15" s="12"/>
      <c r="WHG15" s="12"/>
      <c r="WHH15" s="12"/>
      <c r="WHI15" s="12"/>
      <c r="WHJ15" s="12"/>
      <c r="WHK15" s="12"/>
      <c r="WHL15" s="12"/>
      <c r="WHM15" s="12"/>
      <c r="WHN15" s="12"/>
      <c r="WHO15" s="12"/>
      <c r="WHP15" s="12"/>
      <c r="WHQ15" s="12"/>
      <c r="WHR15" s="12"/>
      <c r="WHS15" s="12"/>
      <c r="WHT15" s="12"/>
      <c r="WHU15" s="12"/>
      <c r="WHV15" s="12"/>
      <c r="WHW15" s="12"/>
      <c r="WHX15" s="12"/>
      <c r="WHY15" s="12"/>
      <c r="WHZ15" s="12"/>
      <c r="WIA15" s="12"/>
      <c r="WIB15" s="12"/>
      <c r="WIC15" s="12"/>
      <c r="WID15" s="12"/>
      <c r="WIE15" s="12"/>
      <c r="WIF15" s="12"/>
      <c r="WIG15" s="12"/>
      <c r="WIH15" s="12"/>
      <c r="WII15" s="12"/>
      <c r="WIJ15" s="12"/>
      <c r="WIK15" s="12"/>
      <c r="WIL15" s="12"/>
      <c r="WIM15" s="12"/>
      <c r="WIN15" s="12"/>
      <c r="WIO15" s="12"/>
      <c r="WIP15" s="12"/>
      <c r="WIQ15" s="12"/>
      <c r="WIR15" s="12"/>
      <c r="WIS15" s="12"/>
      <c r="WIT15" s="12"/>
      <c r="WIU15" s="12"/>
      <c r="WIV15" s="12"/>
      <c r="WIW15" s="12"/>
      <c r="WIX15" s="12"/>
      <c r="WIY15" s="12"/>
      <c r="WIZ15" s="12"/>
      <c r="WJA15" s="12"/>
      <c r="WJB15" s="12"/>
      <c r="WJC15" s="12"/>
      <c r="WJD15" s="12"/>
      <c r="WJE15" s="12"/>
      <c r="WJF15" s="12"/>
      <c r="WJG15" s="12"/>
      <c r="WJH15" s="12"/>
      <c r="WJI15" s="12"/>
      <c r="WJJ15" s="12"/>
      <c r="WJK15" s="12"/>
      <c r="WJL15" s="12"/>
      <c r="WJM15" s="12"/>
      <c r="WJN15" s="12"/>
      <c r="WJO15" s="12"/>
      <c r="WJP15" s="12"/>
      <c r="WJQ15" s="12"/>
      <c r="WJR15" s="12"/>
      <c r="WJS15" s="12"/>
      <c r="WJT15" s="12"/>
      <c r="WJU15" s="12"/>
      <c r="WJV15" s="12"/>
      <c r="WJW15" s="12"/>
      <c r="WJX15" s="12"/>
      <c r="WJY15" s="12"/>
      <c r="WJZ15" s="12"/>
      <c r="WKA15" s="12"/>
      <c r="WKB15" s="12"/>
      <c r="WKC15" s="12"/>
      <c r="WKD15" s="12"/>
      <c r="WKE15" s="12"/>
      <c r="WKF15" s="12"/>
      <c r="WKG15" s="12"/>
      <c r="WKH15" s="12"/>
      <c r="WKI15" s="12"/>
      <c r="WKJ15" s="12"/>
      <c r="WKK15" s="12"/>
      <c r="WKL15" s="12"/>
      <c r="WKM15" s="12"/>
      <c r="WKN15" s="12"/>
      <c r="WKO15" s="12"/>
      <c r="WKP15" s="12"/>
      <c r="WKQ15" s="12"/>
      <c r="WKR15" s="12"/>
      <c r="WKS15" s="12"/>
      <c r="WKT15" s="12"/>
      <c r="WKU15" s="12"/>
      <c r="WKV15" s="12"/>
      <c r="WKW15" s="12"/>
      <c r="WKX15" s="12"/>
      <c r="WKY15" s="12"/>
      <c r="WKZ15" s="12"/>
      <c r="WLA15" s="12"/>
      <c r="WLB15" s="12"/>
      <c r="WLC15" s="12"/>
      <c r="WLD15" s="12"/>
      <c r="WLE15" s="12"/>
      <c r="WLF15" s="12"/>
      <c r="WLG15" s="12"/>
      <c r="WLH15" s="12"/>
      <c r="WLI15" s="12"/>
      <c r="WLJ15" s="12"/>
      <c r="WLK15" s="12"/>
      <c r="WLL15" s="12"/>
      <c r="WLM15" s="12"/>
      <c r="WLN15" s="12"/>
      <c r="WLO15" s="12"/>
      <c r="WLP15" s="12"/>
      <c r="WLQ15" s="12"/>
      <c r="WLR15" s="12"/>
      <c r="WLS15" s="12"/>
      <c r="WLT15" s="12"/>
      <c r="WLU15" s="12"/>
      <c r="WLV15" s="12"/>
      <c r="WLW15" s="12"/>
      <c r="WLX15" s="12"/>
      <c r="WLY15" s="12"/>
      <c r="WLZ15" s="12"/>
      <c r="WMA15" s="12"/>
      <c r="WMB15" s="12"/>
      <c r="WMC15" s="12"/>
      <c r="WMD15" s="12"/>
      <c r="WME15" s="12"/>
      <c r="WMF15" s="12"/>
      <c r="WMG15" s="12"/>
      <c r="WMH15" s="12"/>
      <c r="WMI15" s="12"/>
      <c r="WMJ15" s="12"/>
      <c r="WMK15" s="12"/>
      <c r="WML15" s="12"/>
      <c r="WMM15" s="12"/>
      <c r="WMN15" s="12"/>
      <c r="WMO15" s="12"/>
      <c r="WMP15" s="12"/>
      <c r="WMQ15" s="12"/>
      <c r="WMR15" s="12"/>
      <c r="WMS15" s="12"/>
      <c r="WMT15" s="12"/>
      <c r="WMU15" s="12"/>
      <c r="WMV15" s="12"/>
      <c r="WMW15" s="12"/>
      <c r="WMX15" s="12"/>
      <c r="WMY15" s="12"/>
      <c r="WMZ15" s="12"/>
      <c r="WNA15" s="12"/>
      <c r="WNB15" s="12"/>
      <c r="WNC15" s="12"/>
      <c r="WND15" s="12"/>
      <c r="WNE15" s="12"/>
      <c r="WNF15" s="12"/>
      <c r="WNG15" s="12"/>
      <c r="WNH15" s="12"/>
      <c r="WNI15" s="12"/>
      <c r="WNJ15" s="12"/>
      <c r="WNK15" s="12"/>
      <c r="WNL15" s="12"/>
      <c r="WNM15" s="12"/>
      <c r="WNN15" s="12"/>
      <c r="WNO15" s="12"/>
      <c r="WNP15" s="12"/>
      <c r="WNQ15" s="12"/>
      <c r="WNR15" s="12"/>
      <c r="WNS15" s="12"/>
      <c r="WNT15" s="12"/>
      <c r="WNU15" s="12"/>
      <c r="WNV15" s="12"/>
      <c r="WNW15" s="12"/>
      <c r="WNX15" s="12"/>
      <c r="WNY15" s="12"/>
      <c r="WNZ15" s="12"/>
      <c r="WOA15" s="12"/>
      <c r="WOB15" s="12"/>
      <c r="WOC15" s="12"/>
      <c r="WOD15" s="12"/>
      <c r="WOE15" s="12"/>
      <c r="WOF15" s="12"/>
      <c r="WOG15" s="12"/>
      <c r="WOH15" s="12"/>
      <c r="WOI15" s="12"/>
      <c r="WOJ15" s="12"/>
      <c r="WOK15" s="12"/>
      <c r="WOL15" s="12"/>
      <c r="WOM15" s="12"/>
      <c r="WON15" s="12"/>
      <c r="WOO15" s="12"/>
      <c r="WOP15" s="12"/>
      <c r="WOQ15" s="12"/>
      <c r="WOR15" s="12"/>
      <c r="WOS15" s="12"/>
      <c r="WOT15" s="12"/>
      <c r="WOU15" s="12"/>
      <c r="WOV15" s="12"/>
      <c r="WOW15" s="12"/>
      <c r="WOX15" s="12"/>
      <c r="WOY15" s="12"/>
      <c r="WOZ15" s="12"/>
      <c r="WPA15" s="12"/>
      <c r="WPB15" s="12"/>
      <c r="WPC15" s="12"/>
      <c r="WPD15" s="12"/>
      <c r="WPE15" s="12"/>
      <c r="WPF15" s="12"/>
      <c r="WPG15" s="12"/>
      <c r="WPH15" s="12"/>
      <c r="WPI15" s="12"/>
      <c r="WPJ15" s="12"/>
      <c r="WPK15" s="12"/>
      <c r="WPL15" s="12"/>
      <c r="WPM15" s="12"/>
      <c r="WPN15" s="12"/>
      <c r="WPO15" s="12"/>
      <c r="WPP15" s="12"/>
      <c r="WPQ15" s="12"/>
      <c r="WPR15" s="12"/>
      <c r="WPS15" s="12"/>
      <c r="WPT15" s="12"/>
      <c r="WPU15" s="12"/>
      <c r="WPV15" s="12"/>
      <c r="WPW15" s="12"/>
      <c r="WPX15" s="12"/>
      <c r="WPY15" s="12"/>
      <c r="WPZ15" s="12"/>
      <c r="WQA15" s="12"/>
      <c r="WQB15" s="12"/>
      <c r="WQC15" s="12"/>
      <c r="WQD15" s="12"/>
      <c r="WQE15" s="12"/>
      <c r="WQF15" s="12"/>
      <c r="WQG15" s="12"/>
      <c r="WQH15" s="12"/>
      <c r="WQI15" s="12"/>
      <c r="WQJ15" s="12"/>
      <c r="WQK15" s="12"/>
      <c r="WQL15" s="12"/>
      <c r="WQM15" s="12"/>
      <c r="WQN15" s="12"/>
      <c r="WQO15" s="12"/>
      <c r="WQP15" s="12"/>
      <c r="WQQ15" s="12"/>
      <c r="WQR15" s="12"/>
      <c r="WQS15" s="12"/>
      <c r="WQT15" s="12"/>
      <c r="WQU15" s="12"/>
      <c r="WQV15" s="12"/>
      <c r="WQW15" s="12"/>
      <c r="WQX15" s="12"/>
      <c r="WQY15" s="12"/>
      <c r="WQZ15" s="12"/>
      <c r="WRA15" s="12"/>
      <c r="WRB15" s="12"/>
      <c r="WRC15" s="12"/>
      <c r="WRD15" s="12"/>
      <c r="WRE15" s="12"/>
      <c r="WRF15" s="12"/>
      <c r="WRG15" s="12"/>
      <c r="WRH15" s="12"/>
      <c r="WRI15" s="12"/>
      <c r="WRJ15" s="12"/>
      <c r="WRK15" s="12"/>
      <c r="WRL15" s="12"/>
      <c r="WRM15" s="12"/>
      <c r="WRN15" s="12"/>
      <c r="WRO15" s="12"/>
      <c r="WRP15" s="12"/>
      <c r="WRQ15" s="12"/>
      <c r="WRR15" s="12"/>
      <c r="WRS15" s="12"/>
      <c r="WRT15" s="12"/>
      <c r="WRU15" s="12"/>
      <c r="WRV15" s="12"/>
      <c r="WRW15" s="12"/>
      <c r="WRX15" s="12"/>
      <c r="WRY15" s="12"/>
      <c r="WRZ15" s="12"/>
      <c r="WSA15" s="12"/>
      <c r="WSB15" s="12"/>
      <c r="WSC15" s="12"/>
      <c r="WSD15" s="12"/>
      <c r="WSE15" s="12"/>
      <c r="WSF15" s="12"/>
      <c r="WSG15" s="12"/>
      <c r="WSH15" s="12"/>
      <c r="WSI15" s="12"/>
      <c r="WSJ15" s="12"/>
      <c r="WSK15" s="12"/>
      <c r="WSL15" s="12"/>
      <c r="WSM15" s="12"/>
      <c r="WSN15" s="12"/>
      <c r="WSO15" s="12"/>
      <c r="WSP15" s="12"/>
      <c r="WSQ15" s="12"/>
      <c r="WSR15" s="12"/>
      <c r="WSS15" s="12"/>
      <c r="WST15" s="12"/>
      <c r="WSU15" s="12"/>
      <c r="WSV15" s="12"/>
      <c r="WSW15" s="12"/>
      <c r="WSX15" s="12"/>
      <c r="WSY15" s="12"/>
      <c r="WSZ15" s="12"/>
      <c r="WTA15" s="12"/>
      <c r="WTB15" s="12"/>
      <c r="WTC15" s="12"/>
      <c r="WTD15" s="12"/>
      <c r="WTE15" s="12"/>
      <c r="WTF15" s="12"/>
      <c r="WTG15" s="12"/>
      <c r="WTH15" s="12"/>
      <c r="WTI15" s="12"/>
      <c r="WTJ15" s="12"/>
      <c r="WTK15" s="12"/>
      <c r="WTL15" s="12"/>
      <c r="WTM15" s="12"/>
      <c r="WTN15" s="12"/>
      <c r="WTO15" s="12"/>
      <c r="WTP15" s="12"/>
      <c r="WTQ15" s="12"/>
      <c r="WTR15" s="12"/>
      <c r="WTS15" s="12"/>
      <c r="WTT15" s="12"/>
      <c r="WTU15" s="12"/>
      <c r="WTV15" s="12"/>
      <c r="WTW15" s="12"/>
      <c r="WTX15" s="12"/>
      <c r="WTY15" s="12"/>
      <c r="WTZ15" s="12"/>
      <c r="WUA15" s="12"/>
      <c r="WUB15" s="12"/>
      <c r="WUC15" s="12"/>
      <c r="WUD15" s="12"/>
      <c r="WUE15" s="12"/>
      <c r="WUF15" s="12"/>
      <c r="WUG15" s="12"/>
      <c r="WUH15" s="12"/>
      <c r="WUI15" s="12"/>
      <c r="WUJ15" s="12"/>
      <c r="WUK15" s="12"/>
    </row>
    <row r="16" spans="1:16105" ht="15.75" customHeight="1" x14ac:dyDescent="0.2">
      <c r="A16" s="29">
        <v>210015</v>
      </c>
      <c r="B16" s="29" t="s">
        <v>77</v>
      </c>
      <c r="C16" s="26">
        <f>IFERROR(VLOOKUP(A16,[3]Sheet1!$A$5:$E$56,3,0),"")</f>
        <v>583976138.38305783</v>
      </c>
      <c r="D16" s="92">
        <f>IFERROR(VLOOKUP($A16,'PAU Performance'!$A:$F,6,FALSE),"")</f>
        <v>24.524803563713782</v>
      </c>
      <c r="E16" s="68">
        <f>IFERROR(D16/$D$53*Savings!$C$8*Savings!$C$16,"")</f>
        <v>-1.6307203022917684E-3</v>
      </c>
      <c r="F16" s="114">
        <f t="shared" si="1"/>
        <v>-952301.7449151997</v>
      </c>
      <c r="G16" s="70">
        <f>IFERROR(F16*Savings!$C$9*Savings!$C$16/$F$53,"")</f>
        <v>-752044.05514923623</v>
      </c>
      <c r="H16" s="27">
        <f>IFERROR(VLOOKUP(A16,'PAU Performance'!A:C,3,FALSE),"")</f>
        <v>6.8193143191591088E-2</v>
      </c>
      <c r="I16" s="28">
        <f>H16/$H$53*Savings!$C$8*Savings!$C$17</f>
        <v>-1.4891848429797053E-3</v>
      </c>
      <c r="J16" s="114">
        <f t="shared" si="0"/>
        <v>-869648.41394186858</v>
      </c>
      <c r="K16" s="70">
        <f>IFERROR(J16*Savings!$C$9*Savings!$C$17/$J$53,"")</f>
        <v>-869245.68396744563</v>
      </c>
      <c r="L16" s="114">
        <f t="shared" si="2"/>
        <v>-1621289.7391166817</v>
      </c>
      <c r="M16" s="91">
        <f t="shared" ref="M16:M41" si="4">L16/C16</f>
        <v>-2.7762944965624612E-3</v>
      </c>
    </row>
    <row r="17" spans="1:16105" ht="15.75" customHeight="1" x14ac:dyDescent="0.2">
      <c r="A17" s="29">
        <v>210016</v>
      </c>
      <c r="B17" s="29" t="s">
        <v>78</v>
      </c>
      <c r="C17" s="26">
        <f>IFERROR(VLOOKUP(A17,[3]Sheet1!$A$5:$E$56,3,0),"")</f>
        <v>310511567.84132731</v>
      </c>
      <c r="D17" s="92">
        <f>IFERROR(VLOOKUP($A17,'PAU Performance'!$A:$F,6,FALSE),"")</f>
        <v>12.388174324078603</v>
      </c>
      <c r="E17" s="68">
        <f>IFERROR(D17/$D$53*Savings!$C$8*Savings!$C$16,"")</f>
        <v>-8.2372310653261991E-4</v>
      </c>
      <c r="F17" s="114">
        <f t="shared" si="1"/>
        <v>-255775.55327657249</v>
      </c>
      <c r="G17" s="70">
        <f>IFERROR(F17*Savings!$C$9*Savings!$C$16/$F$53,"")</f>
        <v>-201989.00749812429</v>
      </c>
      <c r="H17" s="27">
        <f>IFERROR(VLOOKUP(A17,'PAU Performance'!A:C,3,FALSE),"")</f>
        <v>6.3167843648010535E-2</v>
      </c>
      <c r="I17" s="28">
        <f>H17/$H$53*Savings!$C$8*Savings!$C$17</f>
        <v>-1.379443605642873E-3</v>
      </c>
      <c r="J17" s="114">
        <f t="shared" si="0"/>
        <v>-428333.19673686213</v>
      </c>
      <c r="K17" s="70">
        <f>IFERROR(J17*Savings!$C$9*Savings!$C$17/$J$53,"")</f>
        <v>-428134.83770509617</v>
      </c>
      <c r="L17" s="114">
        <f t="shared" si="2"/>
        <v>-630123.8452032205</v>
      </c>
      <c r="M17" s="91">
        <f t="shared" si="4"/>
        <v>-2.0293087616150146E-3</v>
      </c>
    </row>
    <row r="18" spans="1:16105" ht="15.75" customHeight="1" x14ac:dyDescent="0.2">
      <c r="A18" s="29">
        <v>210017</v>
      </c>
      <c r="B18" s="29" t="s">
        <v>79</v>
      </c>
      <c r="C18" s="26">
        <f>IFERROR(VLOOKUP(A18,[3]Sheet1!$A$5:$E$56,3,0),"")</f>
        <v>65205955.504200757</v>
      </c>
      <c r="D18" s="92">
        <f>IFERROR(VLOOKUP($A18,'PAU Performance'!$A:$F,6,FALSE),"")</f>
        <v>10.565490296617376</v>
      </c>
      <c r="E18" s="68">
        <f>IFERROR(D18/$D$53*Savings!$C$8*Savings!$C$16,"")</f>
        <v>-7.0252793200157237E-4</v>
      </c>
      <c r="F18" s="114">
        <f t="shared" si="1"/>
        <v>-45809.005074552704</v>
      </c>
      <c r="G18" s="70">
        <f>IFERROR(F18*Savings!$C$9*Savings!$C$16/$F$53,"")</f>
        <v>-36175.918108483871</v>
      </c>
      <c r="H18" s="27">
        <f>IFERROR(VLOOKUP(A18,'PAU Performance'!A:C,3,FALSE),"")</f>
        <v>1.5623966021443617E-2</v>
      </c>
      <c r="I18" s="28">
        <f>H18/$H$53*Savings!$C$8*Savings!$C$17</f>
        <v>-3.4119227091489781E-4</v>
      </c>
      <c r="J18" s="114">
        <f t="shared" si="0"/>
        <v>-22247.768035654037</v>
      </c>
      <c r="K18" s="70">
        <f>IFERROR(J18*Savings!$C$9*Savings!$C$17/$J$53,"")</f>
        <v>-22237.465201878545</v>
      </c>
      <c r="L18" s="114">
        <f t="shared" si="2"/>
        <v>-58413.38331036242</v>
      </c>
      <c r="M18" s="91">
        <f t="shared" si="4"/>
        <v>-8.9582896008017648E-4</v>
      </c>
    </row>
    <row r="19" spans="1:16105" ht="15.75" customHeight="1" x14ac:dyDescent="0.2">
      <c r="A19" s="29">
        <v>210018</v>
      </c>
      <c r="B19" s="29" t="s">
        <v>80</v>
      </c>
      <c r="C19" s="26">
        <f>IFERROR(VLOOKUP(A19,[3]Sheet1!$A$5:$E$56,3,0),"")</f>
        <v>183902261.90732968</v>
      </c>
      <c r="D19" s="92">
        <f>IFERROR(VLOOKUP($A19,'PAU Performance'!$A:$F,6,FALSE),"")</f>
        <v>14.60371937557909</v>
      </c>
      <c r="E19" s="68">
        <f>IFERROR(D19/$D$53*Savings!$C$8*Savings!$C$16,"")</f>
        <v>-9.7104066961677441E-4</v>
      </c>
      <c r="F19" s="114">
        <f t="shared" si="1"/>
        <v>-178576.57554653284</v>
      </c>
      <c r="G19" s="70">
        <f>IFERROR(F19*Savings!$C$9*Savings!$C$16/$F$53,"")</f>
        <v>-141024.05329587776</v>
      </c>
      <c r="H19" s="27">
        <f>IFERROR(VLOOKUP(A19,'PAU Performance'!A:C,3,FALSE),"")</f>
        <v>5.7304706594618303E-2</v>
      </c>
      <c r="I19" s="28">
        <f>H19/$H$53*Savings!$C$8*Savings!$C$17</f>
        <v>-1.2514058818545218E-3</v>
      </c>
      <c r="J19" s="114">
        <f t="shared" si="0"/>
        <v>-230136.37223718312</v>
      </c>
      <c r="K19" s="70">
        <f>IFERROR(J19*Savings!$C$9*Savings!$C$17/$J$53,"")</f>
        <v>-230029.79719625969</v>
      </c>
      <c r="L19" s="114">
        <f t="shared" si="2"/>
        <v>-371053.85049213748</v>
      </c>
      <c r="M19" s="91">
        <f t="shared" si="4"/>
        <v>-2.0176687695071171E-3</v>
      </c>
    </row>
    <row r="20" spans="1:16105" ht="15.75" customHeight="1" x14ac:dyDescent="0.2">
      <c r="A20" s="29">
        <v>210019</v>
      </c>
      <c r="B20" s="29" t="s">
        <v>61</v>
      </c>
      <c r="C20" s="26">
        <f>IFERROR(VLOOKUP(A20,[3]Sheet1!$A$5:$E$56,3,0),"")</f>
        <v>492139579.70773017</v>
      </c>
      <c r="D20" s="92">
        <f>IFERROR(VLOOKUP($A20,'PAU Performance'!$A:$F,6,FALSE),"")</f>
        <v>15.496598669337894</v>
      </c>
      <c r="E20" s="68">
        <f>IFERROR(D20/$D$53*Savings!$C$8*Savings!$C$16,"")</f>
        <v>-1.0304106208600429E-3</v>
      </c>
      <c r="F20" s="114">
        <f t="shared" si="1"/>
        <v>-507105.84987644281</v>
      </c>
      <c r="G20" s="70">
        <f>IFERROR(F20*Savings!$C$9*Savings!$C$16/$F$53,"")</f>
        <v>-400467.54273766419</v>
      </c>
      <c r="H20" s="27">
        <f>IFERROR(VLOOKUP(A20,'PAU Performance'!A:C,3,FALSE),"")</f>
        <v>5.4013645707208055E-2</v>
      </c>
      <c r="I20" s="28">
        <f>H20/$H$53*Savings!$C$8*Savings!$C$17</f>
        <v>-1.1795365155007063E-3</v>
      </c>
      <c r="J20" s="114">
        <f t="shared" si="0"/>
        <v>-580496.60498843819</v>
      </c>
      <c r="K20" s="70">
        <f>IFERROR(J20*Savings!$C$9*Savings!$C$17/$J$53,"")</f>
        <v>-580227.77981825254</v>
      </c>
      <c r="L20" s="114">
        <f t="shared" si="2"/>
        <v>-980695.32255591673</v>
      </c>
      <c r="M20" s="91">
        <f t="shared" si="4"/>
        <v>-1.9927178446779836E-3</v>
      </c>
    </row>
    <row r="21" spans="1:16105" ht="15.75" customHeight="1" x14ac:dyDescent="0.2">
      <c r="A21" s="29">
        <v>210022</v>
      </c>
      <c r="B21" s="29" t="s">
        <v>81</v>
      </c>
      <c r="C21" s="26">
        <f>IFERROR(VLOOKUP(A21,[3]Sheet1!$A$5:$E$56,3,0),"")</f>
        <v>362080106.95333821</v>
      </c>
      <c r="D21" s="92">
        <f>IFERROR(VLOOKUP($A21,'PAU Performance'!$A:$F,6,FALSE),"")</f>
        <v>6.8407040581702407</v>
      </c>
      <c r="E21" s="68">
        <f>IFERROR(D21/$D$53*Savings!$C$8*Savings!$C$16,"")</f>
        <v>-4.5485685382340592E-4</v>
      </c>
      <c r="F21" s="114">
        <f t="shared" si="1"/>
        <v>-164694.61828083775</v>
      </c>
      <c r="G21" s="70">
        <f>IFERROR(F21*Savings!$C$9*Savings!$C$16/$F$53,"")</f>
        <v>-130061.30594059345</v>
      </c>
      <c r="H21" s="27">
        <f>IFERROR(VLOOKUP(A21,'PAU Performance'!A:C,3,FALSE),"")</f>
        <v>6.0767730886135053E-2</v>
      </c>
      <c r="I21" s="28">
        <f>H21/$H$53*Savings!$C$8*Savings!$C$17</f>
        <v>-1.32703054211264E-3</v>
      </c>
      <c r="J21" s="114">
        <f t="shared" si="0"/>
        <v>-480491.36061849108</v>
      </c>
      <c r="K21" s="70">
        <f>IFERROR(J21*Savings!$C$9*Savings!$C$17/$J$53,"")</f>
        <v>-480268.84739329561</v>
      </c>
      <c r="L21" s="114">
        <f t="shared" si="2"/>
        <v>-610330.15333388909</v>
      </c>
      <c r="M21" s="91">
        <f t="shared" si="4"/>
        <v>-1.6856218875690491E-3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  <c r="CIF21" s="12"/>
      <c r="CIG21" s="12"/>
      <c r="CIH21" s="12"/>
      <c r="CII21" s="12"/>
      <c r="CIJ21" s="12"/>
      <c r="CIK21" s="12"/>
      <c r="CIL21" s="12"/>
      <c r="CIM21" s="12"/>
      <c r="CIN21" s="12"/>
      <c r="CIO21" s="12"/>
      <c r="CIP21" s="12"/>
      <c r="CIQ21" s="12"/>
      <c r="CIR21" s="12"/>
      <c r="CIS21" s="12"/>
      <c r="CIT21" s="12"/>
      <c r="CIU21" s="12"/>
      <c r="CIV21" s="12"/>
      <c r="CIW21" s="12"/>
      <c r="CIX21" s="12"/>
      <c r="CIY21" s="12"/>
      <c r="CIZ21" s="12"/>
      <c r="CJA21" s="12"/>
      <c r="CJB21" s="12"/>
      <c r="CJC21" s="12"/>
      <c r="CJD21" s="12"/>
      <c r="CJE21" s="12"/>
      <c r="CJF21" s="12"/>
      <c r="CJG21" s="12"/>
      <c r="CJH21" s="12"/>
      <c r="CJI21" s="12"/>
      <c r="CJJ21" s="12"/>
      <c r="CJK21" s="12"/>
      <c r="CJL21" s="12"/>
      <c r="CJM21" s="12"/>
      <c r="CJN21" s="12"/>
      <c r="CJO21" s="12"/>
      <c r="CJP21" s="12"/>
      <c r="CJQ21" s="12"/>
      <c r="CJR21" s="12"/>
      <c r="CJS21" s="12"/>
      <c r="CJT21" s="12"/>
      <c r="CJU21" s="12"/>
      <c r="CJV21" s="12"/>
      <c r="CJW21" s="12"/>
      <c r="CJX21" s="12"/>
      <c r="CJY21" s="12"/>
      <c r="CJZ21" s="12"/>
      <c r="CKA21" s="12"/>
      <c r="CKB21" s="12"/>
      <c r="CKC21" s="12"/>
      <c r="CKD21" s="12"/>
      <c r="CKE21" s="12"/>
      <c r="CKF21" s="12"/>
      <c r="CKG21" s="12"/>
      <c r="CKH21" s="12"/>
      <c r="CKI21" s="12"/>
      <c r="CKJ21" s="12"/>
      <c r="CKK21" s="12"/>
      <c r="CKL21" s="12"/>
      <c r="CKM21" s="12"/>
      <c r="CKN21" s="12"/>
      <c r="CKO21" s="12"/>
      <c r="CKP21" s="12"/>
      <c r="CKQ21" s="12"/>
      <c r="CKR21" s="12"/>
      <c r="CKS21" s="12"/>
      <c r="CKT21" s="12"/>
      <c r="CKU21" s="12"/>
      <c r="CKV21" s="12"/>
      <c r="CKW21" s="12"/>
      <c r="CKX21" s="12"/>
      <c r="CKY21" s="12"/>
      <c r="CKZ21" s="12"/>
      <c r="CLA21" s="12"/>
      <c r="CLB21" s="12"/>
      <c r="CLC21" s="12"/>
      <c r="CLD21" s="12"/>
      <c r="CLE21" s="12"/>
      <c r="CLF21" s="12"/>
      <c r="CLG21" s="12"/>
      <c r="CLH21" s="12"/>
      <c r="CLI21" s="12"/>
      <c r="CLJ21" s="12"/>
      <c r="CLK21" s="12"/>
      <c r="CLL21" s="12"/>
      <c r="CLM21" s="12"/>
      <c r="CLN21" s="12"/>
      <c r="CLO21" s="12"/>
      <c r="CLP21" s="12"/>
      <c r="CLQ21" s="12"/>
      <c r="CLR21" s="12"/>
      <c r="CLS21" s="12"/>
      <c r="CLT21" s="12"/>
      <c r="CLU21" s="12"/>
      <c r="CLV21" s="12"/>
      <c r="CLW21" s="12"/>
      <c r="CLX21" s="12"/>
      <c r="CLY21" s="12"/>
      <c r="CLZ21" s="12"/>
      <c r="CMA21" s="12"/>
      <c r="CMB21" s="12"/>
      <c r="CMC21" s="12"/>
      <c r="CMD21" s="12"/>
      <c r="CME21" s="12"/>
      <c r="CMF21" s="12"/>
      <c r="CMG21" s="12"/>
      <c r="CMH21" s="12"/>
      <c r="CMI21" s="12"/>
      <c r="CMJ21" s="12"/>
      <c r="CMK21" s="12"/>
      <c r="CML21" s="12"/>
      <c r="CMM21" s="12"/>
      <c r="CMN21" s="12"/>
      <c r="CMO21" s="12"/>
      <c r="CMP21" s="12"/>
      <c r="CMQ21" s="12"/>
      <c r="CMR21" s="12"/>
      <c r="CMS21" s="12"/>
      <c r="CMT21" s="12"/>
      <c r="CMU21" s="12"/>
      <c r="CMV21" s="12"/>
      <c r="CMW21" s="12"/>
      <c r="CMX21" s="12"/>
      <c r="CMY21" s="12"/>
      <c r="CMZ21" s="12"/>
      <c r="CNA21" s="12"/>
      <c r="CNB21" s="12"/>
      <c r="CNC21" s="12"/>
      <c r="CND21" s="12"/>
      <c r="CNE21" s="12"/>
      <c r="CNF21" s="12"/>
      <c r="CNG21" s="12"/>
      <c r="CNH21" s="12"/>
      <c r="CNI21" s="12"/>
      <c r="CNJ21" s="12"/>
      <c r="CNK21" s="12"/>
      <c r="CNL21" s="12"/>
      <c r="CNM21" s="12"/>
      <c r="CNN21" s="12"/>
      <c r="CNO21" s="12"/>
      <c r="CNP21" s="12"/>
      <c r="CNQ21" s="12"/>
      <c r="CNR21" s="12"/>
      <c r="CNS21" s="12"/>
      <c r="CNT21" s="12"/>
      <c r="CNU21" s="12"/>
      <c r="CNV21" s="12"/>
      <c r="CNW21" s="12"/>
      <c r="CNX21" s="12"/>
      <c r="CNY21" s="12"/>
      <c r="CNZ21" s="12"/>
      <c r="COA21" s="12"/>
      <c r="COB21" s="12"/>
      <c r="COC21" s="12"/>
      <c r="COD21" s="12"/>
      <c r="COE21" s="12"/>
      <c r="COF21" s="12"/>
      <c r="COG21" s="12"/>
      <c r="COH21" s="12"/>
      <c r="COI21" s="12"/>
      <c r="COJ21" s="12"/>
      <c r="COK21" s="12"/>
      <c r="COL21" s="12"/>
      <c r="COM21" s="12"/>
      <c r="CON21" s="12"/>
      <c r="COO21" s="12"/>
      <c r="COP21" s="12"/>
      <c r="COQ21" s="12"/>
      <c r="COR21" s="12"/>
      <c r="COS21" s="12"/>
      <c r="COT21" s="12"/>
      <c r="COU21" s="12"/>
      <c r="COV21" s="12"/>
      <c r="COW21" s="12"/>
      <c r="COX21" s="12"/>
      <c r="COY21" s="12"/>
      <c r="COZ21" s="12"/>
      <c r="CPA21" s="12"/>
      <c r="CPB21" s="12"/>
      <c r="CPC21" s="12"/>
      <c r="CPD21" s="12"/>
      <c r="CPE21" s="12"/>
      <c r="CPF21" s="12"/>
      <c r="CPG21" s="12"/>
      <c r="CPH21" s="12"/>
      <c r="CPI21" s="12"/>
      <c r="CPJ21" s="12"/>
      <c r="CPK21" s="12"/>
      <c r="CPL21" s="12"/>
      <c r="CPM21" s="12"/>
      <c r="CPN21" s="12"/>
      <c r="CPO21" s="12"/>
      <c r="CPP21" s="12"/>
      <c r="CPQ21" s="12"/>
      <c r="CPR21" s="12"/>
      <c r="CPS21" s="12"/>
      <c r="CPT21" s="12"/>
      <c r="CPU21" s="12"/>
      <c r="CPV21" s="12"/>
      <c r="CPW21" s="12"/>
      <c r="CPX21" s="12"/>
      <c r="CPY21" s="12"/>
      <c r="CPZ21" s="12"/>
      <c r="CQA21" s="12"/>
      <c r="CQB21" s="12"/>
      <c r="CQC21" s="12"/>
      <c r="CQD21" s="12"/>
      <c r="CQE21" s="12"/>
      <c r="CQF21" s="12"/>
      <c r="CQG21" s="12"/>
      <c r="CQH21" s="12"/>
      <c r="CQI21" s="12"/>
      <c r="CQJ21" s="12"/>
      <c r="CQK21" s="12"/>
      <c r="CQL21" s="12"/>
      <c r="CQM21" s="12"/>
      <c r="CQN21" s="12"/>
      <c r="CQO21" s="12"/>
      <c r="CQP21" s="12"/>
      <c r="CQQ21" s="12"/>
      <c r="CQR21" s="12"/>
      <c r="CQS21" s="12"/>
      <c r="CQT21" s="12"/>
      <c r="CQU21" s="12"/>
      <c r="CQV21" s="12"/>
      <c r="CQW21" s="12"/>
      <c r="CQX21" s="12"/>
      <c r="CQY21" s="12"/>
      <c r="CQZ21" s="12"/>
      <c r="CRA21" s="12"/>
      <c r="CRB21" s="12"/>
      <c r="CRC21" s="12"/>
      <c r="CRD21" s="12"/>
      <c r="CRE21" s="12"/>
      <c r="CRF21" s="12"/>
      <c r="CRG21" s="12"/>
      <c r="CRH21" s="12"/>
      <c r="CRI21" s="12"/>
      <c r="CRJ21" s="12"/>
      <c r="CRK21" s="12"/>
      <c r="CRL21" s="12"/>
      <c r="CRM21" s="12"/>
      <c r="CRN21" s="12"/>
      <c r="CRO21" s="12"/>
      <c r="CRP21" s="12"/>
      <c r="CRQ21" s="12"/>
      <c r="CRR21" s="12"/>
      <c r="CRS21" s="12"/>
      <c r="CRT21" s="12"/>
      <c r="CRU21" s="12"/>
      <c r="CRV21" s="12"/>
      <c r="CRW21" s="12"/>
      <c r="CRX21" s="12"/>
      <c r="CRY21" s="12"/>
      <c r="CRZ21" s="12"/>
      <c r="CSA21" s="12"/>
      <c r="CSB21" s="12"/>
      <c r="CSC21" s="12"/>
      <c r="CSD21" s="12"/>
      <c r="CSE21" s="12"/>
      <c r="CSF21" s="12"/>
      <c r="CSG21" s="12"/>
      <c r="CSH21" s="12"/>
      <c r="CSI21" s="12"/>
      <c r="CSJ21" s="12"/>
      <c r="CSK21" s="12"/>
      <c r="CSL21" s="12"/>
      <c r="CSM21" s="12"/>
      <c r="CSN21" s="12"/>
      <c r="CSO21" s="12"/>
      <c r="CSP21" s="12"/>
      <c r="CSQ21" s="12"/>
      <c r="CSR21" s="12"/>
      <c r="CSS21" s="12"/>
      <c r="CST21" s="12"/>
      <c r="CSU21" s="12"/>
      <c r="CSV21" s="12"/>
      <c r="CSW21" s="12"/>
      <c r="CSX21" s="12"/>
      <c r="CSY21" s="12"/>
      <c r="CSZ21" s="12"/>
      <c r="CTA21" s="12"/>
      <c r="CTB21" s="12"/>
      <c r="CTC21" s="12"/>
      <c r="CTD21" s="12"/>
      <c r="CTE21" s="12"/>
      <c r="CTF21" s="12"/>
      <c r="CTG21" s="12"/>
      <c r="CTH21" s="12"/>
      <c r="CTI21" s="12"/>
      <c r="CTJ21" s="12"/>
      <c r="CTK21" s="12"/>
      <c r="CTL21" s="12"/>
      <c r="CTM21" s="12"/>
      <c r="CTN21" s="12"/>
      <c r="CTO21" s="12"/>
      <c r="CTP21" s="12"/>
      <c r="CTQ21" s="12"/>
      <c r="CTR21" s="12"/>
      <c r="CTS21" s="12"/>
      <c r="CTT21" s="12"/>
      <c r="CTU21" s="12"/>
      <c r="CTV21" s="12"/>
      <c r="CTW21" s="12"/>
      <c r="CTX21" s="12"/>
      <c r="CTY21" s="12"/>
      <c r="CTZ21" s="12"/>
      <c r="CUA21" s="12"/>
      <c r="CUB21" s="12"/>
      <c r="CUC21" s="12"/>
      <c r="CUD21" s="12"/>
      <c r="CUE21" s="12"/>
      <c r="CUF21" s="12"/>
      <c r="CUG21" s="12"/>
      <c r="CUH21" s="12"/>
      <c r="CUI21" s="12"/>
      <c r="CUJ21" s="12"/>
      <c r="CUK21" s="12"/>
      <c r="CUL21" s="12"/>
      <c r="CUM21" s="12"/>
      <c r="CUN21" s="12"/>
      <c r="CUO21" s="12"/>
      <c r="CUP21" s="12"/>
      <c r="CUQ21" s="12"/>
      <c r="CUR21" s="12"/>
      <c r="CUS21" s="12"/>
      <c r="CUT21" s="12"/>
      <c r="CUU21" s="12"/>
      <c r="CUV21" s="12"/>
      <c r="CUW21" s="12"/>
      <c r="CUX21" s="12"/>
      <c r="CUY21" s="12"/>
      <c r="CUZ21" s="12"/>
      <c r="CVA21" s="12"/>
      <c r="CVB21" s="12"/>
      <c r="CVC21" s="12"/>
      <c r="CVD21" s="12"/>
      <c r="CVE21" s="12"/>
      <c r="CVF21" s="12"/>
      <c r="CVG21" s="12"/>
      <c r="CVH21" s="12"/>
      <c r="CVI21" s="12"/>
      <c r="CVJ21" s="12"/>
      <c r="CVK21" s="12"/>
      <c r="CVL21" s="12"/>
      <c r="CVM21" s="12"/>
      <c r="CVN21" s="12"/>
      <c r="CVO21" s="12"/>
      <c r="CVP21" s="12"/>
      <c r="CVQ21" s="12"/>
      <c r="CVR21" s="12"/>
      <c r="CVS21" s="12"/>
      <c r="CVT21" s="12"/>
      <c r="CVU21" s="12"/>
      <c r="CVV21" s="12"/>
      <c r="CVW21" s="12"/>
      <c r="CVX21" s="12"/>
      <c r="CVY21" s="12"/>
      <c r="CVZ21" s="12"/>
      <c r="CWA21" s="12"/>
      <c r="CWB21" s="12"/>
      <c r="CWC21" s="12"/>
      <c r="CWD21" s="12"/>
      <c r="CWE21" s="12"/>
      <c r="CWF21" s="12"/>
      <c r="CWG21" s="12"/>
      <c r="CWH21" s="12"/>
      <c r="CWI21" s="12"/>
      <c r="CWJ21" s="12"/>
      <c r="CWK21" s="12"/>
      <c r="CWL21" s="12"/>
      <c r="CWM21" s="12"/>
      <c r="CWN21" s="12"/>
      <c r="CWO21" s="12"/>
      <c r="CWP21" s="12"/>
      <c r="CWQ21" s="12"/>
      <c r="CWR21" s="12"/>
      <c r="CWS21" s="12"/>
      <c r="CWT21" s="12"/>
      <c r="CWU21" s="12"/>
      <c r="CWV21" s="12"/>
      <c r="CWW21" s="12"/>
      <c r="CWX21" s="12"/>
      <c r="CWY21" s="12"/>
      <c r="CWZ21" s="12"/>
      <c r="CXA21" s="12"/>
      <c r="CXB21" s="12"/>
      <c r="CXC21" s="12"/>
      <c r="CXD21" s="12"/>
      <c r="CXE21" s="12"/>
      <c r="CXF21" s="12"/>
      <c r="CXG21" s="12"/>
      <c r="CXH21" s="12"/>
      <c r="CXI21" s="12"/>
      <c r="CXJ21" s="12"/>
      <c r="CXK21" s="12"/>
      <c r="CXL21" s="12"/>
      <c r="CXM21" s="12"/>
      <c r="CXN21" s="12"/>
      <c r="CXO21" s="12"/>
      <c r="CXP21" s="12"/>
      <c r="CXQ21" s="12"/>
      <c r="CXR21" s="12"/>
      <c r="CXS21" s="12"/>
      <c r="CXT21" s="12"/>
      <c r="CXU21" s="12"/>
      <c r="CXV21" s="12"/>
      <c r="CXW21" s="12"/>
      <c r="CXX21" s="12"/>
      <c r="CXY21" s="12"/>
      <c r="CXZ21" s="12"/>
      <c r="CYA21" s="12"/>
      <c r="CYB21" s="12"/>
      <c r="CYC21" s="12"/>
      <c r="CYD21" s="12"/>
      <c r="CYE21" s="12"/>
      <c r="CYF21" s="12"/>
      <c r="CYG21" s="12"/>
      <c r="CYH21" s="12"/>
      <c r="CYI21" s="12"/>
      <c r="CYJ21" s="12"/>
      <c r="CYK21" s="12"/>
      <c r="CYL21" s="12"/>
      <c r="CYM21" s="12"/>
      <c r="CYN21" s="12"/>
      <c r="CYO21" s="12"/>
      <c r="CYP21" s="12"/>
      <c r="CYQ21" s="12"/>
      <c r="CYR21" s="12"/>
      <c r="CYS21" s="12"/>
      <c r="CYT21" s="12"/>
      <c r="CYU21" s="12"/>
      <c r="CYV21" s="12"/>
      <c r="CYW21" s="12"/>
      <c r="CYX21" s="12"/>
      <c r="CYY21" s="12"/>
      <c r="CYZ21" s="12"/>
      <c r="CZA21" s="12"/>
      <c r="CZB21" s="12"/>
      <c r="CZC21" s="12"/>
      <c r="CZD21" s="12"/>
      <c r="CZE21" s="12"/>
      <c r="CZF21" s="12"/>
      <c r="CZG21" s="12"/>
      <c r="CZH21" s="12"/>
      <c r="CZI21" s="12"/>
      <c r="CZJ21" s="12"/>
      <c r="CZK21" s="12"/>
      <c r="CZL21" s="12"/>
      <c r="CZM21" s="12"/>
      <c r="CZN21" s="12"/>
      <c r="CZO21" s="12"/>
      <c r="CZP21" s="12"/>
      <c r="CZQ21" s="12"/>
      <c r="CZR21" s="12"/>
      <c r="CZS21" s="12"/>
      <c r="CZT21" s="12"/>
      <c r="CZU21" s="12"/>
      <c r="CZV21" s="12"/>
      <c r="CZW21" s="12"/>
      <c r="CZX21" s="12"/>
      <c r="CZY21" s="12"/>
      <c r="CZZ21" s="12"/>
      <c r="DAA21" s="12"/>
      <c r="DAB21" s="12"/>
      <c r="DAC21" s="12"/>
      <c r="DAD21" s="12"/>
      <c r="DAE21" s="12"/>
      <c r="DAF21" s="12"/>
      <c r="DAG21" s="12"/>
      <c r="DAH21" s="12"/>
      <c r="DAI21" s="12"/>
      <c r="DAJ21" s="12"/>
      <c r="DAK21" s="12"/>
      <c r="DAL21" s="12"/>
      <c r="DAM21" s="12"/>
      <c r="DAN21" s="12"/>
      <c r="DAO21" s="12"/>
      <c r="DAP21" s="12"/>
      <c r="DAQ21" s="12"/>
      <c r="DAR21" s="12"/>
      <c r="DAS21" s="12"/>
      <c r="DAT21" s="12"/>
      <c r="DAU21" s="12"/>
      <c r="DAV21" s="12"/>
      <c r="DAW21" s="12"/>
      <c r="DAX21" s="12"/>
      <c r="DAY21" s="12"/>
      <c r="DAZ21" s="12"/>
      <c r="DBA21" s="12"/>
      <c r="DBB21" s="12"/>
      <c r="DBC21" s="12"/>
      <c r="DBD21" s="12"/>
      <c r="DBE21" s="12"/>
      <c r="DBF21" s="12"/>
      <c r="DBG21" s="12"/>
      <c r="DBH21" s="12"/>
      <c r="DBI21" s="12"/>
      <c r="DBJ21" s="12"/>
      <c r="DBK21" s="12"/>
      <c r="DBL21" s="12"/>
      <c r="DBM21" s="12"/>
      <c r="DBN21" s="12"/>
      <c r="DBO21" s="12"/>
      <c r="DBP21" s="12"/>
      <c r="DBQ21" s="12"/>
      <c r="DBR21" s="12"/>
      <c r="DBS21" s="12"/>
      <c r="DBT21" s="12"/>
      <c r="DBU21" s="12"/>
      <c r="DBV21" s="12"/>
      <c r="DBW21" s="12"/>
      <c r="DBX21" s="12"/>
      <c r="DBY21" s="12"/>
      <c r="DBZ21" s="12"/>
      <c r="DCA21" s="12"/>
      <c r="DCB21" s="12"/>
      <c r="DCC21" s="12"/>
      <c r="DCD21" s="12"/>
      <c r="DCE21" s="12"/>
      <c r="DCF21" s="12"/>
      <c r="DCG21" s="12"/>
      <c r="DCH21" s="12"/>
      <c r="DCI21" s="12"/>
      <c r="DCJ21" s="12"/>
      <c r="DCK21" s="12"/>
      <c r="DCL21" s="12"/>
      <c r="DCM21" s="12"/>
      <c r="DCN21" s="12"/>
      <c r="DCO21" s="12"/>
      <c r="DCP21" s="12"/>
      <c r="DCQ21" s="12"/>
      <c r="DCR21" s="12"/>
      <c r="DCS21" s="12"/>
      <c r="DCT21" s="12"/>
      <c r="DCU21" s="12"/>
      <c r="DCV21" s="12"/>
      <c r="DCW21" s="12"/>
      <c r="DCX21" s="12"/>
      <c r="DCY21" s="12"/>
      <c r="DCZ21" s="12"/>
      <c r="DDA21" s="12"/>
      <c r="DDB21" s="12"/>
      <c r="DDC21" s="12"/>
      <c r="DDD21" s="12"/>
      <c r="DDE21" s="12"/>
      <c r="DDF21" s="12"/>
      <c r="DDG21" s="12"/>
      <c r="DDH21" s="12"/>
      <c r="DDI21" s="12"/>
      <c r="DDJ21" s="12"/>
      <c r="DDK21" s="12"/>
      <c r="DDL21" s="12"/>
      <c r="DDM21" s="12"/>
      <c r="DDN21" s="12"/>
      <c r="DDO21" s="12"/>
      <c r="DDP21" s="12"/>
      <c r="DDQ21" s="12"/>
      <c r="DDR21" s="12"/>
      <c r="DDS21" s="12"/>
      <c r="DDT21" s="12"/>
      <c r="DDU21" s="12"/>
      <c r="DDV21" s="12"/>
      <c r="DDW21" s="12"/>
      <c r="DDX21" s="12"/>
      <c r="DDY21" s="12"/>
      <c r="DDZ21" s="12"/>
      <c r="DEA21" s="12"/>
      <c r="DEB21" s="12"/>
      <c r="DEC21" s="12"/>
      <c r="DED21" s="12"/>
      <c r="DEE21" s="12"/>
      <c r="DEF21" s="12"/>
      <c r="DEG21" s="12"/>
      <c r="DEH21" s="12"/>
      <c r="DEI21" s="12"/>
      <c r="DEJ21" s="12"/>
      <c r="DEK21" s="12"/>
      <c r="DEL21" s="12"/>
      <c r="DEM21" s="12"/>
      <c r="DEN21" s="12"/>
      <c r="DEO21" s="12"/>
      <c r="DEP21" s="12"/>
      <c r="DEQ21" s="12"/>
      <c r="DER21" s="12"/>
      <c r="DES21" s="12"/>
      <c r="DET21" s="12"/>
      <c r="DEU21" s="12"/>
      <c r="DEV21" s="12"/>
      <c r="DEW21" s="12"/>
      <c r="DEX21" s="12"/>
      <c r="DEY21" s="12"/>
      <c r="DEZ21" s="12"/>
      <c r="DFA21" s="12"/>
      <c r="DFB21" s="12"/>
      <c r="DFC21" s="12"/>
      <c r="DFD21" s="12"/>
      <c r="DFE21" s="12"/>
      <c r="DFF21" s="12"/>
      <c r="DFG21" s="12"/>
      <c r="DFH21" s="12"/>
      <c r="DFI21" s="12"/>
      <c r="DFJ21" s="12"/>
      <c r="DFK21" s="12"/>
      <c r="DFL21" s="12"/>
      <c r="DFM21" s="12"/>
      <c r="DFN21" s="12"/>
      <c r="DFO21" s="12"/>
      <c r="DFP21" s="12"/>
      <c r="DFQ21" s="12"/>
      <c r="DFR21" s="12"/>
      <c r="DFS21" s="12"/>
      <c r="DFT21" s="12"/>
      <c r="DFU21" s="12"/>
      <c r="DFV21" s="12"/>
      <c r="DFW21" s="12"/>
      <c r="DFX21" s="12"/>
      <c r="DFY21" s="12"/>
      <c r="DFZ21" s="12"/>
      <c r="DGA21" s="12"/>
      <c r="DGB21" s="12"/>
      <c r="DGC21" s="12"/>
      <c r="DGD21" s="12"/>
      <c r="DGE21" s="12"/>
      <c r="DGF21" s="12"/>
      <c r="DGG21" s="12"/>
      <c r="DGH21" s="12"/>
      <c r="DGI21" s="12"/>
      <c r="DGJ21" s="12"/>
      <c r="DGK21" s="12"/>
      <c r="DGL21" s="12"/>
      <c r="DGM21" s="12"/>
      <c r="DGN21" s="12"/>
      <c r="DGO21" s="12"/>
      <c r="DGP21" s="12"/>
      <c r="DGQ21" s="12"/>
      <c r="DGR21" s="12"/>
      <c r="DGS21" s="12"/>
      <c r="DGT21" s="12"/>
      <c r="DGU21" s="12"/>
      <c r="DGV21" s="12"/>
      <c r="DGW21" s="12"/>
      <c r="DGX21" s="12"/>
      <c r="DGY21" s="12"/>
      <c r="DGZ21" s="12"/>
      <c r="DHA21" s="12"/>
      <c r="DHB21" s="12"/>
      <c r="DHC21" s="12"/>
      <c r="DHD21" s="12"/>
      <c r="DHE21" s="12"/>
      <c r="DHF21" s="12"/>
      <c r="DHG21" s="12"/>
      <c r="DHH21" s="12"/>
      <c r="DHI21" s="12"/>
      <c r="DHJ21" s="12"/>
      <c r="DHK21" s="12"/>
      <c r="DHL21" s="12"/>
      <c r="DHM21" s="12"/>
      <c r="DHN21" s="12"/>
      <c r="DHO21" s="12"/>
      <c r="DHP21" s="12"/>
      <c r="DHQ21" s="12"/>
      <c r="DHR21" s="12"/>
      <c r="DHS21" s="12"/>
      <c r="DHT21" s="12"/>
      <c r="DHU21" s="12"/>
      <c r="DHV21" s="12"/>
      <c r="DHW21" s="12"/>
      <c r="DHX21" s="12"/>
      <c r="DHY21" s="12"/>
      <c r="DHZ21" s="12"/>
      <c r="DIA21" s="12"/>
      <c r="DIB21" s="12"/>
      <c r="DIC21" s="12"/>
      <c r="DID21" s="12"/>
      <c r="DIE21" s="12"/>
      <c r="DIF21" s="12"/>
      <c r="DIG21" s="12"/>
      <c r="DIH21" s="12"/>
      <c r="DII21" s="12"/>
      <c r="DIJ21" s="12"/>
      <c r="DIK21" s="12"/>
      <c r="DIL21" s="12"/>
      <c r="DIM21" s="12"/>
      <c r="DIN21" s="12"/>
      <c r="DIO21" s="12"/>
      <c r="DIP21" s="12"/>
      <c r="DIQ21" s="12"/>
      <c r="DIR21" s="12"/>
      <c r="DIS21" s="12"/>
      <c r="DIT21" s="12"/>
      <c r="DIU21" s="12"/>
      <c r="DIV21" s="12"/>
      <c r="DIW21" s="12"/>
      <c r="DIX21" s="12"/>
      <c r="DIY21" s="12"/>
      <c r="DIZ21" s="12"/>
      <c r="DJA21" s="12"/>
      <c r="DJB21" s="12"/>
      <c r="DJC21" s="12"/>
      <c r="DJD21" s="12"/>
      <c r="DJE21" s="12"/>
      <c r="DJF21" s="12"/>
      <c r="DJG21" s="12"/>
      <c r="DJH21" s="12"/>
      <c r="DJI21" s="12"/>
      <c r="DJJ21" s="12"/>
      <c r="DJK21" s="12"/>
      <c r="DJL21" s="12"/>
      <c r="DJM21" s="12"/>
      <c r="DJN21" s="12"/>
      <c r="DJO21" s="12"/>
      <c r="DJP21" s="12"/>
      <c r="DJQ21" s="12"/>
      <c r="DJR21" s="12"/>
      <c r="DJS21" s="12"/>
      <c r="DJT21" s="12"/>
      <c r="DJU21" s="12"/>
      <c r="DJV21" s="12"/>
      <c r="DJW21" s="12"/>
      <c r="DJX21" s="12"/>
      <c r="DJY21" s="12"/>
      <c r="DJZ21" s="12"/>
      <c r="DKA21" s="12"/>
      <c r="DKB21" s="12"/>
      <c r="DKC21" s="12"/>
      <c r="DKD21" s="12"/>
      <c r="DKE21" s="12"/>
      <c r="DKF21" s="12"/>
      <c r="DKG21" s="12"/>
      <c r="DKH21" s="12"/>
      <c r="DKI21" s="12"/>
      <c r="DKJ21" s="12"/>
      <c r="DKK21" s="12"/>
      <c r="DKL21" s="12"/>
      <c r="DKM21" s="12"/>
      <c r="DKN21" s="12"/>
      <c r="DKO21" s="12"/>
      <c r="DKP21" s="12"/>
      <c r="DKQ21" s="12"/>
      <c r="DKR21" s="12"/>
      <c r="DKS21" s="12"/>
      <c r="DKT21" s="12"/>
      <c r="DKU21" s="12"/>
      <c r="DKV21" s="12"/>
      <c r="DKW21" s="12"/>
      <c r="DKX21" s="12"/>
      <c r="DKY21" s="12"/>
      <c r="DKZ21" s="12"/>
      <c r="DLA21" s="12"/>
      <c r="DLB21" s="12"/>
      <c r="DLC21" s="12"/>
      <c r="DLD21" s="12"/>
      <c r="DLE21" s="12"/>
      <c r="DLF21" s="12"/>
      <c r="DLG21" s="12"/>
      <c r="DLH21" s="12"/>
      <c r="DLI21" s="12"/>
      <c r="DLJ21" s="12"/>
      <c r="DLK21" s="12"/>
      <c r="DLL21" s="12"/>
      <c r="DLM21" s="12"/>
      <c r="DLN21" s="12"/>
      <c r="DLO21" s="12"/>
      <c r="DLP21" s="12"/>
      <c r="DLQ21" s="12"/>
      <c r="DLR21" s="12"/>
      <c r="DLS21" s="12"/>
      <c r="DLT21" s="12"/>
      <c r="DLU21" s="12"/>
      <c r="DLV21" s="12"/>
      <c r="DLW21" s="12"/>
      <c r="DLX21" s="12"/>
      <c r="DLY21" s="12"/>
      <c r="DLZ21" s="12"/>
      <c r="DMA21" s="12"/>
      <c r="DMB21" s="12"/>
      <c r="DMC21" s="12"/>
      <c r="DMD21" s="12"/>
      <c r="DME21" s="12"/>
      <c r="DMF21" s="12"/>
      <c r="DMG21" s="12"/>
      <c r="DMH21" s="12"/>
      <c r="DMI21" s="12"/>
      <c r="DMJ21" s="12"/>
      <c r="DMK21" s="12"/>
      <c r="DML21" s="12"/>
      <c r="DMM21" s="12"/>
      <c r="DMN21" s="12"/>
      <c r="DMO21" s="12"/>
      <c r="DMP21" s="12"/>
      <c r="DMQ21" s="12"/>
      <c r="DMR21" s="12"/>
      <c r="DMS21" s="12"/>
      <c r="DMT21" s="12"/>
      <c r="DMU21" s="12"/>
      <c r="DMV21" s="12"/>
      <c r="DMW21" s="12"/>
      <c r="DMX21" s="12"/>
      <c r="DMY21" s="12"/>
      <c r="DMZ21" s="12"/>
      <c r="DNA21" s="12"/>
      <c r="DNB21" s="12"/>
      <c r="DNC21" s="12"/>
      <c r="DND21" s="12"/>
      <c r="DNE21" s="12"/>
      <c r="DNF21" s="12"/>
      <c r="DNG21" s="12"/>
      <c r="DNH21" s="12"/>
      <c r="DNI21" s="12"/>
      <c r="DNJ21" s="12"/>
      <c r="DNK21" s="12"/>
      <c r="DNL21" s="12"/>
      <c r="DNM21" s="12"/>
      <c r="DNN21" s="12"/>
      <c r="DNO21" s="12"/>
      <c r="DNP21" s="12"/>
      <c r="DNQ21" s="12"/>
      <c r="DNR21" s="12"/>
      <c r="DNS21" s="12"/>
      <c r="DNT21" s="12"/>
      <c r="DNU21" s="12"/>
      <c r="DNV21" s="12"/>
      <c r="DNW21" s="12"/>
      <c r="DNX21" s="12"/>
      <c r="DNY21" s="12"/>
      <c r="DNZ21" s="12"/>
      <c r="DOA21" s="12"/>
      <c r="DOB21" s="12"/>
      <c r="DOC21" s="12"/>
      <c r="DOD21" s="12"/>
      <c r="DOE21" s="12"/>
      <c r="DOF21" s="12"/>
      <c r="DOG21" s="12"/>
      <c r="DOH21" s="12"/>
      <c r="DOI21" s="12"/>
      <c r="DOJ21" s="12"/>
      <c r="DOK21" s="12"/>
      <c r="DOL21" s="12"/>
      <c r="DOM21" s="12"/>
      <c r="DON21" s="12"/>
      <c r="DOO21" s="12"/>
      <c r="DOP21" s="12"/>
      <c r="DOQ21" s="12"/>
      <c r="DOR21" s="12"/>
      <c r="DOS21" s="12"/>
      <c r="DOT21" s="12"/>
      <c r="DOU21" s="12"/>
      <c r="DOV21" s="12"/>
      <c r="DOW21" s="12"/>
      <c r="DOX21" s="12"/>
      <c r="DOY21" s="12"/>
      <c r="DOZ21" s="12"/>
      <c r="DPA21" s="12"/>
      <c r="DPB21" s="12"/>
      <c r="DPC21" s="12"/>
      <c r="DPD21" s="12"/>
      <c r="DPE21" s="12"/>
      <c r="DPF21" s="12"/>
      <c r="DPG21" s="12"/>
      <c r="DPH21" s="12"/>
      <c r="DPI21" s="12"/>
      <c r="DPJ21" s="12"/>
      <c r="DPK21" s="12"/>
      <c r="DPL21" s="12"/>
      <c r="DPM21" s="12"/>
      <c r="DPN21" s="12"/>
      <c r="DPO21" s="12"/>
      <c r="DPP21" s="12"/>
      <c r="DPQ21" s="12"/>
      <c r="DPR21" s="12"/>
      <c r="DPS21" s="12"/>
      <c r="DPT21" s="12"/>
      <c r="DPU21" s="12"/>
      <c r="DPV21" s="12"/>
      <c r="DPW21" s="12"/>
      <c r="DPX21" s="12"/>
      <c r="DPY21" s="12"/>
      <c r="DPZ21" s="12"/>
      <c r="DQA21" s="12"/>
      <c r="DQB21" s="12"/>
      <c r="DQC21" s="12"/>
      <c r="DQD21" s="12"/>
      <c r="DQE21" s="12"/>
      <c r="DQF21" s="12"/>
      <c r="DQG21" s="12"/>
      <c r="DQH21" s="12"/>
      <c r="DQI21" s="12"/>
      <c r="DQJ21" s="12"/>
      <c r="DQK21" s="12"/>
      <c r="DQL21" s="12"/>
      <c r="DQM21" s="12"/>
      <c r="DQN21" s="12"/>
      <c r="DQO21" s="12"/>
      <c r="DQP21" s="12"/>
      <c r="DQQ21" s="12"/>
      <c r="DQR21" s="12"/>
      <c r="DQS21" s="12"/>
      <c r="DQT21" s="12"/>
      <c r="DQU21" s="12"/>
      <c r="DQV21" s="12"/>
      <c r="DQW21" s="12"/>
      <c r="DQX21" s="12"/>
      <c r="DQY21" s="12"/>
      <c r="DQZ21" s="12"/>
      <c r="DRA21" s="12"/>
      <c r="DRB21" s="12"/>
      <c r="DRC21" s="12"/>
      <c r="DRD21" s="12"/>
      <c r="DRE21" s="12"/>
      <c r="DRF21" s="12"/>
      <c r="DRG21" s="12"/>
      <c r="DRH21" s="12"/>
      <c r="DRI21" s="12"/>
      <c r="DRJ21" s="12"/>
      <c r="DRK21" s="12"/>
      <c r="DRL21" s="12"/>
      <c r="DRM21" s="12"/>
      <c r="DRN21" s="12"/>
      <c r="DRO21" s="12"/>
      <c r="DRP21" s="12"/>
      <c r="DRQ21" s="12"/>
      <c r="DRR21" s="12"/>
      <c r="DRS21" s="12"/>
      <c r="DRT21" s="12"/>
      <c r="DRU21" s="12"/>
      <c r="DRV21" s="12"/>
      <c r="DRW21" s="12"/>
      <c r="DRX21" s="12"/>
      <c r="DRY21" s="12"/>
      <c r="DRZ21" s="12"/>
      <c r="DSA21" s="12"/>
      <c r="DSB21" s="12"/>
      <c r="DSC21" s="12"/>
      <c r="DSD21" s="12"/>
      <c r="DSE21" s="12"/>
      <c r="DSF21" s="12"/>
      <c r="DSG21" s="12"/>
      <c r="DSH21" s="12"/>
      <c r="DSI21" s="12"/>
      <c r="DSJ21" s="12"/>
      <c r="DSK21" s="12"/>
      <c r="DSL21" s="12"/>
      <c r="DSM21" s="12"/>
      <c r="DSN21" s="12"/>
      <c r="DSO21" s="12"/>
      <c r="DSP21" s="12"/>
      <c r="DSQ21" s="12"/>
      <c r="DSR21" s="12"/>
      <c r="DSS21" s="12"/>
      <c r="DST21" s="12"/>
      <c r="DSU21" s="12"/>
      <c r="DSV21" s="12"/>
      <c r="DSW21" s="12"/>
      <c r="DSX21" s="12"/>
      <c r="DSY21" s="12"/>
      <c r="DSZ21" s="12"/>
      <c r="DTA21" s="12"/>
      <c r="DTB21" s="12"/>
      <c r="DTC21" s="12"/>
      <c r="DTD21" s="12"/>
      <c r="DTE21" s="12"/>
      <c r="DTF21" s="12"/>
      <c r="DTG21" s="12"/>
      <c r="DTH21" s="12"/>
      <c r="DTI21" s="12"/>
      <c r="DTJ21" s="12"/>
      <c r="DTK21" s="12"/>
      <c r="DTL21" s="12"/>
      <c r="DTM21" s="12"/>
      <c r="DTN21" s="12"/>
      <c r="DTO21" s="12"/>
      <c r="DTP21" s="12"/>
      <c r="DTQ21" s="12"/>
      <c r="DTR21" s="12"/>
      <c r="DTS21" s="12"/>
      <c r="DTT21" s="12"/>
      <c r="DTU21" s="12"/>
      <c r="DTV21" s="12"/>
      <c r="DTW21" s="12"/>
      <c r="DTX21" s="12"/>
      <c r="DTY21" s="12"/>
      <c r="DTZ21" s="12"/>
      <c r="DUA21" s="12"/>
      <c r="DUB21" s="12"/>
      <c r="DUC21" s="12"/>
      <c r="DUD21" s="12"/>
      <c r="DUE21" s="12"/>
      <c r="DUF21" s="12"/>
      <c r="DUG21" s="12"/>
      <c r="DUH21" s="12"/>
      <c r="DUI21" s="12"/>
      <c r="DUJ21" s="12"/>
      <c r="DUK21" s="12"/>
      <c r="DUL21" s="12"/>
      <c r="DUM21" s="12"/>
      <c r="DUN21" s="12"/>
      <c r="DUO21" s="12"/>
      <c r="DUP21" s="12"/>
      <c r="DUQ21" s="12"/>
      <c r="DUR21" s="12"/>
      <c r="DUS21" s="12"/>
      <c r="DUT21" s="12"/>
      <c r="DUU21" s="12"/>
      <c r="DUV21" s="12"/>
      <c r="DUW21" s="12"/>
      <c r="DUX21" s="12"/>
      <c r="DUY21" s="12"/>
      <c r="DUZ21" s="12"/>
      <c r="DVA21" s="12"/>
      <c r="DVB21" s="12"/>
      <c r="DVC21" s="12"/>
      <c r="DVD21" s="12"/>
      <c r="DVE21" s="12"/>
      <c r="DVF21" s="12"/>
      <c r="DVG21" s="12"/>
      <c r="DVH21" s="12"/>
      <c r="DVI21" s="12"/>
      <c r="DVJ21" s="12"/>
      <c r="DVK21" s="12"/>
      <c r="DVL21" s="12"/>
      <c r="DVM21" s="12"/>
      <c r="DVN21" s="12"/>
      <c r="DVO21" s="12"/>
      <c r="DVP21" s="12"/>
      <c r="DVQ21" s="12"/>
      <c r="DVR21" s="12"/>
      <c r="DVS21" s="12"/>
      <c r="DVT21" s="12"/>
      <c r="DVU21" s="12"/>
      <c r="DVV21" s="12"/>
      <c r="DVW21" s="12"/>
      <c r="DVX21" s="12"/>
      <c r="DVY21" s="12"/>
      <c r="DVZ21" s="12"/>
      <c r="DWA21" s="12"/>
      <c r="DWB21" s="12"/>
      <c r="DWC21" s="12"/>
      <c r="DWD21" s="12"/>
      <c r="DWE21" s="12"/>
      <c r="DWF21" s="12"/>
      <c r="DWG21" s="12"/>
      <c r="DWH21" s="12"/>
      <c r="DWI21" s="12"/>
      <c r="DWJ21" s="12"/>
      <c r="DWK21" s="12"/>
      <c r="DWL21" s="12"/>
      <c r="DWM21" s="12"/>
      <c r="DWN21" s="12"/>
      <c r="DWO21" s="12"/>
      <c r="DWP21" s="12"/>
      <c r="DWQ21" s="12"/>
      <c r="DWR21" s="12"/>
      <c r="DWS21" s="12"/>
      <c r="DWT21" s="12"/>
      <c r="DWU21" s="12"/>
      <c r="DWV21" s="12"/>
      <c r="DWW21" s="12"/>
      <c r="DWX21" s="12"/>
      <c r="DWY21" s="12"/>
      <c r="DWZ21" s="12"/>
      <c r="DXA21" s="12"/>
      <c r="DXB21" s="12"/>
      <c r="DXC21" s="12"/>
      <c r="DXD21" s="12"/>
      <c r="DXE21" s="12"/>
      <c r="DXF21" s="12"/>
      <c r="DXG21" s="12"/>
      <c r="DXH21" s="12"/>
      <c r="DXI21" s="12"/>
      <c r="DXJ21" s="12"/>
      <c r="DXK21" s="12"/>
      <c r="DXL21" s="12"/>
      <c r="DXM21" s="12"/>
      <c r="DXN21" s="12"/>
      <c r="DXO21" s="12"/>
      <c r="DXP21" s="12"/>
      <c r="DXQ21" s="12"/>
      <c r="DXR21" s="12"/>
      <c r="DXS21" s="12"/>
      <c r="DXT21" s="12"/>
      <c r="DXU21" s="12"/>
      <c r="DXV21" s="12"/>
      <c r="DXW21" s="12"/>
      <c r="DXX21" s="12"/>
      <c r="DXY21" s="12"/>
      <c r="DXZ21" s="12"/>
      <c r="DYA21" s="12"/>
      <c r="DYB21" s="12"/>
      <c r="DYC21" s="12"/>
      <c r="DYD21" s="12"/>
      <c r="DYE21" s="12"/>
      <c r="DYF21" s="12"/>
      <c r="DYG21" s="12"/>
      <c r="DYH21" s="12"/>
      <c r="DYI21" s="12"/>
      <c r="DYJ21" s="12"/>
      <c r="DYK21" s="12"/>
      <c r="DYL21" s="12"/>
      <c r="DYM21" s="12"/>
      <c r="DYN21" s="12"/>
      <c r="DYO21" s="12"/>
      <c r="DYP21" s="12"/>
      <c r="DYQ21" s="12"/>
      <c r="DYR21" s="12"/>
      <c r="DYS21" s="12"/>
      <c r="DYT21" s="12"/>
      <c r="DYU21" s="12"/>
      <c r="DYV21" s="12"/>
      <c r="DYW21" s="12"/>
      <c r="DYX21" s="12"/>
      <c r="DYY21" s="12"/>
      <c r="DYZ21" s="12"/>
      <c r="DZA21" s="12"/>
      <c r="DZB21" s="12"/>
      <c r="DZC21" s="12"/>
      <c r="DZD21" s="12"/>
      <c r="DZE21" s="12"/>
      <c r="DZF21" s="12"/>
      <c r="DZG21" s="12"/>
      <c r="DZH21" s="12"/>
      <c r="DZI21" s="12"/>
      <c r="DZJ21" s="12"/>
      <c r="DZK21" s="12"/>
      <c r="DZL21" s="12"/>
      <c r="DZM21" s="12"/>
      <c r="DZN21" s="12"/>
      <c r="DZO21" s="12"/>
      <c r="DZP21" s="12"/>
      <c r="DZQ21" s="12"/>
      <c r="DZR21" s="12"/>
      <c r="DZS21" s="12"/>
      <c r="DZT21" s="12"/>
      <c r="DZU21" s="12"/>
      <c r="DZV21" s="12"/>
      <c r="DZW21" s="12"/>
      <c r="DZX21" s="12"/>
      <c r="DZY21" s="12"/>
      <c r="DZZ21" s="12"/>
      <c r="EAA21" s="12"/>
      <c r="EAB21" s="12"/>
      <c r="EAC21" s="12"/>
      <c r="EAD21" s="12"/>
      <c r="EAE21" s="12"/>
      <c r="EAF21" s="12"/>
      <c r="EAG21" s="12"/>
      <c r="EAH21" s="12"/>
      <c r="EAI21" s="12"/>
      <c r="EAJ21" s="12"/>
      <c r="EAK21" s="12"/>
      <c r="EAL21" s="12"/>
      <c r="EAM21" s="12"/>
      <c r="EAN21" s="12"/>
      <c r="EAO21" s="12"/>
      <c r="EAP21" s="12"/>
      <c r="EAQ21" s="12"/>
      <c r="EAR21" s="12"/>
      <c r="EAS21" s="12"/>
      <c r="EAT21" s="12"/>
      <c r="EAU21" s="12"/>
      <c r="EAV21" s="12"/>
      <c r="EAW21" s="12"/>
      <c r="EAX21" s="12"/>
      <c r="EAY21" s="12"/>
      <c r="EAZ21" s="12"/>
      <c r="EBA21" s="12"/>
      <c r="EBB21" s="12"/>
      <c r="EBC21" s="12"/>
      <c r="EBD21" s="12"/>
      <c r="EBE21" s="12"/>
      <c r="EBF21" s="12"/>
      <c r="EBG21" s="12"/>
      <c r="EBH21" s="12"/>
      <c r="EBI21" s="12"/>
      <c r="EBJ21" s="12"/>
      <c r="EBK21" s="12"/>
      <c r="EBL21" s="12"/>
      <c r="EBM21" s="12"/>
      <c r="EBN21" s="12"/>
      <c r="EBO21" s="12"/>
      <c r="EBP21" s="12"/>
      <c r="EBQ21" s="12"/>
      <c r="EBR21" s="12"/>
      <c r="EBS21" s="12"/>
      <c r="EBT21" s="12"/>
      <c r="EBU21" s="12"/>
      <c r="EBV21" s="12"/>
      <c r="EBW21" s="12"/>
      <c r="EBX21" s="12"/>
      <c r="EBY21" s="12"/>
      <c r="EBZ21" s="12"/>
      <c r="ECA21" s="12"/>
      <c r="ECB21" s="12"/>
      <c r="ECC21" s="12"/>
      <c r="ECD21" s="12"/>
      <c r="ECE21" s="12"/>
      <c r="ECF21" s="12"/>
      <c r="ECG21" s="12"/>
      <c r="ECH21" s="12"/>
      <c r="ECI21" s="12"/>
      <c r="ECJ21" s="12"/>
      <c r="ECK21" s="12"/>
      <c r="ECL21" s="12"/>
      <c r="ECM21" s="12"/>
      <c r="ECN21" s="12"/>
      <c r="ECO21" s="12"/>
      <c r="ECP21" s="12"/>
      <c r="ECQ21" s="12"/>
      <c r="ECR21" s="12"/>
      <c r="ECS21" s="12"/>
      <c r="ECT21" s="12"/>
      <c r="ECU21" s="12"/>
      <c r="ECV21" s="12"/>
      <c r="ECW21" s="12"/>
      <c r="ECX21" s="12"/>
      <c r="ECY21" s="12"/>
      <c r="ECZ21" s="12"/>
      <c r="EDA21" s="12"/>
      <c r="EDB21" s="12"/>
      <c r="EDC21" s="12"/>
      <c r="EDD21" s="12"/>
      <c r="EDE21" s="12"/>
      <c r="EDF21" s="12"/>
      <c r="EDG21" s="12"/>
      <c r="EDH21" s="12"/>
      <c r="EDI21" s="12"/>
      <c r="EDJ21" s="12"/>
      <c r="EDK21" s="12"/>
      <c r="EDL21" s="12"/>
      <c r="EDM21" s="12"/>
      <c r="EDN21" s="12"/>
      <c r="EDO21" s="12"/>
      <c r="EDP21" s="12"/>
      <c r="EDQ21" s="12"/>
      <c r="EDR21" s="12"/>
      <c r="EDS21" s="12"/>
      <c r="EDT21" s="12"/>
      <c r="EDU21" s="12"/>
      <c r="EDV21" s="12"/>
      <c r="EDW21" s="12"/>
      <c r="EDX21" s="12"/>
      <c r="EDY21" s="12"/>
      <c r="EDZ21" s="12"/>
      <c r="EEA21" s="12"/>
      <c r="EEB21" s="12"/>
      <c r="EEC21" s="12"/>
      <c r="EED21" s="12"/>
      <c r="EEE21" s="12"/>
      <c r="EEF21" s="12"/>
      <c r="EEG21" s="12"/>
      <c r="EEH21" s="12"/>
      <c r="EEI21" s="12"/>
      <c r="EEJ21" s="12"/>
      <c r="EEK21" s="12"/>
      <c r="EEL21" s="12"/>
      <c r="EEM21" s="12"/>
      <c r="EEN21" s="12"/>
      <c r="EEO21" s="12"/>
      <c r="EEP21" s="12"/>
      <c r="EEQ21" s="12"/>
      <c r="EER21" s="12"/>
      <c r="EES21" s="12"/>
      <c r="EET21" s="12"/>
      <c r="EEU21" s="12"/>
      <c r="EEV21" s="12"/>
      <c r="EEW21" s="12"/>
      <c r="EEX21" s="12"/>
      <c r="EEY21" s="12"/>
      <c r="EEZ21" s="12"/>
      <c r="EFA21" s="12"/>
      <c r="EFB21" s="12"/>
      <c r="EFC21" s="12"/>
      <c r="EFD21" s="12"/>
      <c r="EFE21" s="12"/>
      <c r="EFF21" s="12"/>
      <c r="EFG21" s="12"/>
      <c r="EFH21" s="12"/>
      <c r="EFI21" s="12"/>
      <c r="EFJ21" s="12"/>
      <c r="EFK21" s="12"/>
      <c r="EFL21" s="12"/>
      <c r="EFM21" s="12"/>
      <c r="EFN21" s="12"/>
      <c r="EFO21" s="12"/>
      <c r="EFP21" s="12"/>
      <c r="EFQ21" s="12"/>
      <c r="EFR21" s="12"/>
      <c r="EFS21" s="12"/>
      <c r="EFT21" s="12"/>
      <c r="EFU21" s="12"/>
      <c r="EFV21" s="12"/>
      <c r="EFW21" s="12"/>
      <c r="EFX21" s="12"/>
      <c r="EFY21" s="12"/>
      <c r="EFZ21" s="12"/>
      <c r="EGA21" s="12"/>
      <c r="EGB21" s="12"/>
      <c r="EGC21" s="12"/>
      <c r="EGD21" s="12"/>
      <c r="EGE21" s="12"/>
      <c r="EGF21" s="12"/>
      <c r="EGG21" s="12"/>
      <c r="EGH21" s="12"/>
      <c r="EGI21" s="12"/>
      <c r="EGJ21" s="12"/>
      <c r="EGK21" s="12"/>
      <c r="EGL21" s="12"/>
      <c r="EGM21" s="12"/>
      <c r="EGN21" s="12"/>
      <c r="EGO21" s="12"/>
      <c r="EGP21" s="12"/>
      <c r="EGQ21" s="12"/>
      <c r="EGR21" s="12"/>
      <c r="EGS21" s="12"/>
      <c r="EGT21" s="12"/>
      <c r="EGU21" s="12"/>
      <c r="EGV21" s="12"/>
      <c r="EGW21" s="12"/>
      <c r="EGX21" s="12"/>
      <c r="EGY21" s="12"/>
      <c r="EGZ21" s="12"/>
      <c r="EHA21" s="12"/>
      <c r="EHB21" s="12"/>
      <c r="EHC21" s="12"/>
      <c r="EHD21" s="12"/>
      <c r="EHE21" s="12"/>
      <c r="EHF21" s="12"/>
      <c r="EHG21" s="12"/>
      <c r="EHH21" s="12"/>
      <c r="EHI21" s="12"/>
      <c r="EHJ21" s="12"/>
      <c r="EHK21" s="12"/>
      <c r="EHL21" s="12"/>
      <c r="EHM21" s="12"/>
      <c r="EHN21" s="12"/>
      <c r="EHO21" s="12"/>
      <c r="EHP21" s="12"/>
      <c r="EHQ21" s="12"/>
      <c r="EHR21" s="12"/>
      <c r="EHS21" s="12"/>
      <c r="EHT21" s="12"/>
      <c r="EHU21" s="12"/>
      <c r="EHV21" s="12"/>
      <c r="EHW21" s="12"/>
      <c r="EHX21" s="12"/>
      <c r="EHY21" s="12"/>
      <c r="EHZ21" s="12"/>
      <c r="EIA21" s="12"/>
      <c r="EIB21" s="12"/>
      <c r="EIC21" s="12"/>
      <c r="EID21" s="12"/>
      <c r="EIE21" s="12"/>
      <c r="EIF21" s="12"/>
      <c r="EIG21" s="12"/>
      <c r="EIH21" s="12"/>
      <c r="EII21" s="12"/>
      <c r="EIJ21" s="12"/>
      <c r="EIK21" s="12"/>
      <c r="EIL21" s="12"/>
      <c r="EIM21" s="12"/>
      <c r="EIN21" s="12"/>
      <c r="EIO21" s="12"/>
      <c r="EIP21" s="12"/>
      <c r="EIQ21" s="12"/>
      <c r="EIR21" s="12"/>
      <c r="EIS21" s="12"/>
      <c r="EIT21" s="12"/>
      <c r="EIU21" s="12"/>
      <c r="EIV21" s="12"/>
      <c r="EIW21" s="12"/>
      <c r="EIX21" s="12"/>
      <c r="EIY21" s="12"/>
      <c r="EIZ21" s="12"/>
      <c r="EJA21" s="12"/>
      <c r="EJB21" s="12"/>
      <c r="EJC21" s="12"/>
      <c r="EJD21" s="12"/>
      <c r="EJE21" s="12"/>
      <c r="EJF21" s="12"/>
      <c r="EJG21" s="12"/>
      <c r="EJH21" s="12"/>
      <c r="EJI21" s="12"/>
      <c r="EJJ21" s="12"/>
      <c r="EJK21" s="12"/>
      <c r="EJL21" s="12"/>
      <c r="EJM21" s="12"/>
      <c r="EJN21" s="12"/>
      <c r="EJO21" s="12"/>
      <c r="EJP21" s="12"/>
      <c r="EJQ21" s="12"/>
      <c r="EJR21" s="12"/>
      <c r="EJS21" s="12"/>
      <c r="EJT21" s="12"/>
      <c r="EJU21" s="12"/>
      <c r="EJV21" s="12"/>
      <c r="EJW21" s="12"/>
      <c r="EJX21" s="12"/>
      <c r="EJY21" s="12"/>
      <c r="EJZ21" s="12"/>
      <c r="EKA21" s="12"/>
      <c r="EKB21" s="12"/>
      <c r="EKC21" s="12"/>
      <c r="EKD21" s="12"/>
      <c r="EKE21" s="12"/>
      <c r="EKF21" s="12"/>
      <c r="EKG21" s="12"/>
      <c r="EKH21" s="12"/>
      <c r="EKI21" s="12"/>
      <c r="EKJ21" s="12"/>
      <c r="EKK21" s="12"/>
      <c r="EKL21" s="12"/>
      <c r="EKM21" s="12"/>
      <c r="EKN21" s="12"/>
      <c r="EKO21" s="12"/>
      <c r="EKP21" s="12"/>
      <c r="EKQ21" s="12"/>
      <c r="EKR21" s="12"/>
      <c r="EKS21" s="12"/>
      <c r="EKT21" s="12"/>
      <c r="EKU21" s="12"/>
      <c r="EKV21" s="12"/>
      <c r="EKW21" s="12"/>
      <c r="EKX21" s="12"/>
      <c r="EKY21" s="12"/>
      <c r="EKZ21" s="12"/>
      <c r="ELA21" s="12"/>
      <c r="ELB21" s="12"/>
      <c r="ELC21" s="12"/>
      <c r="ELD21" s="12"/>
      <c r="ELE21" s="12"/>
      <c r="ELF21" s="12"/>
      <c r="ELG21" s="12"/>
      <c r="ELH21" s="12"/>
      <c r="ELI21" s="12"/>
      <c r="ELJ21" s="12"/>
      <c r="ELK21" s="12"/>
      <c r="ELL21" s="12"/>
      <c r="ELM21" s="12"/>
      <c r="ELN21" s="12"/>
      <c r="ELO21" s="12"/>
      <c r="ELP21" s="12"/>
      <c r="ELQ21" s="12"/>
      <c r="ELR21" s="12"/>
      <c r="ELS21" s="12"/>
      <c r="ELT21" s="12"/>
      <c r="ELU21" s="12"/>
      <c r="ELV21" s="12"/>
      <c r="ELW21" s="12"/>
      <c r="ELX21" s="12"/>
      <c r="ELY21" s="12"/>
      <c r="ELZ21" s="12"/>
      <c r="EMA21" s="12"/>
      <c r="EMB21" s="12"/>
      <c r="EMC21" s="12"/>
      <c r="EMD21" s="12"/>
      <c r="EME21" s="12"/>
      <c r="EMF21" s="12"/>
      <c r="EMG21" s="12"/>
      <c r="EMH21" s="12"/>
      <c r="EMI21" s="12"/>
      <c r="EMJ21" s="12"/>
      <c r="EMK21" s="12"/>
      <c r="EML21" s="12"/>
      <c r="EMM21" s="12"/>
      <c r="EMN21" s="12"/>
      <c r="EMO21" s="12"/>
      <c r="EMP21" s="12"/>
      <c r="EMQ21" s="12"/>
      <c r="EMR21" s="12"/>
      <c r="EMS21" s="12"/>
      <c r="EMT21" s="12"/>
      <c r="EMU21" s="12"/>
      <c r="EMV21" s="12"/>
      <c r="EMW21" s="12"/>
      <c r="EMX21" s="12"/>
      <c r="EMY21" s="12"/>
      <c r="EMZ21" s="12"/>
      <c r="ENA21" s="12"/>
      <c r="ENB21" s="12"/>
      <c r="ENC21" s="12"/>
      <c r="END21" s="12"/>
      <c r="ENE21" s="12"/>
      <c r="ENF21" s="12"/>
      <c r="ENG21" s="12"/>
      <c r="ENH21" s="12"/>
      <c r="ENI21" s="12"/>
      <c r="ENJ21" s="12"/>
      <c r="ENK21" s="12"/>
      <c r="ENL21" s="12"/>
      <c r="ENM21" s="12"/>
      <c r="ENN21" s="12"/>
      <c r="ENO21" s="12"/>
      <c r="ENP21" s="12"/>
      <c r="ENQ21" s="12"/>
      <c r="ENR21" s="12"/>
      <c r="ENS21" s="12"/>
      <c r="ENT21" s="12"/>
      <c r="ENU21" s="12"/>
      <c r="ENV21" s="12"/>
      <c r="ENW21" s="12"/>
      <c r="ENX21" s="12"/>
      <c r="ENY21" s="12"/>
      <c r="ENZ21" s="12"/>
      <c r="EOA21" s="12"/>
      <c r="EOB21" s="12"/>
      <c r="EOC21" s="12"/>
      <c r="EOD21" s="12"/>
      <c r="EOE21" s="12"/>
      <c r="EOF21" s="12"/>
      <c r="EOG21" s="12"/>
      <c r="EOH21" s="12"/>
      <c r="EOI21" s="12"/>
      <c r="EOJ21" s="12"/>
      <c r="EOK21" s="12"/>
      <c r="EOL21" s="12"/>
      <c r="EOM21" s="12"/>
      <c r="EON21" s="12"/>
      <c r="EOO21" s="12"/>
      <c r="EOP21" s="12"/>
      <c r="EOQ21" s="12"/>
      <c r="EOR21" s="12"/>
      <c r="EOS21" s="12"/>
      <c r="EOT21" s="12"/>
      <c r="EOU21" s="12"/>
      <c r="EOV21" s="12"/>
      <c r="EOW21" s="12"/>
      <c r="EOX21" s="12"/>
      <c r="EOY21" s="12"/>
      <c r="EOZ21" s="12"/>
      <c r="EPA21" s="12"/>
      <c r="EPB21" s="12"/>
      <c r="EPC21" s="12"/>
      <c r="EPD21" s="12"/>
      <c r="EPE21" s="12"/>
      <c r="EPF21" s="12"/>
      <c r="EPG21" s="12"/>
      <c r="EPH21" s="12"/>
      <c r="EPI21" s="12"/>
      <c r="EPJ21" s="12"/>
      <c r="EPK21" s="12"/>
      <c r="EPL21" s="12"/>
      <c r="EPM21" s="12"/>
      <c r="EPN21" s="12"/>
      <c r="EPO21" s="12"/>
      <c r="EPP21" s="12"/>
      <c r="EPQ21" s="12"/>
      <c r="EPR21" s="12"/>
      <c r="EPS21" s="12"/>
      <c r="EPT21" s="12"/>
      <c r="EPU21" s="12"/>
      <c r="EPV21" s="12"/>
      <c r="EPW21" s="12"/>
      <c r="EPX21" s="12"/>
      <c r="EPY21" s="12"/>
      <c r="EPZ21" s="12"/>
      <c r="EQA21" s="12"/>
      <c r="EQB21" s="12"/>
      <c r="EQC21" s="12"/>
      <c r="EQD21" s="12"/>
      <c r="EQE21" s="12"/>
      <c r="EQF21" s="12"/>
      <c r="EQG21" s="12"/>
      <c r="EQH21" s="12"/>
      <c r="EQI21" s="12"/>
      <c r="EQJ21" s="12"/>
      <c r="EQK21" s="12"/>
      <c r="EQL21" s="12"/>
      <c r="EQM21" s="12"/>
      <c r="EQN21" s="12"/>
      <c r="EQO21" s="12"/>
      <c r="EQP21" s="12"/>
      <c r="EQQ21" s="12"/>
      <c r="EQR21" s="12"/>
      <c r="EQS21" s="12"/>
      <c r="EQT21" s="12"/>
      <c r="EQU21" s="12"/>
      <c r="EQV21" s="12"/>
      <c r="EQW21" s="12"/>
      <c r="EQX21" s="12"/>
      <c r="EQY21" s="12"/>
      <c r="EQZ21" s="12"/>
      <c r="ERA21" s="12"/>
      <c r="ERB21" s="12"/>
      <c r="ERC21" s="12"/>
      <c r="ERD21" s="12"/>
      <c r="ERE21" s="12"/>
      <c r="ERF21" s="12"/>
      <c r="ERG21" s="12"/>
      <c r="ERH21" s="12"/>
      <c r="ERI21" s="12"/>
      <c r="ERJ21" s="12"/>
      <c r="ERK21" s="12"/>
      <c r="ERL21" s="12"/>
      <c r="ERM21" s="12"/>
      <c r="ERN21" s="12"/>
      <c r="ERO21" s="12"/>
      <c r="ERP21" s="12"/>
      <c r="ERQ21" s="12"/>
      <c r="ERR21" s="12"/>
      <c r="ERS21" s="12"/>
      <c r="ERT21" s="12"/>
      <c r="ERU21" s="12"/>
      <c r="ERV21" s="12"/>
      <c r="ERW21" s="12"/>
      <c r="ERX21" s="12"/>
      <c r="ERY21" s="12"/>
      <c r="ERZ21" s="12"/>
      <c r="ESA21" s="12"/>
      <c r="ESB21" s="12"/>
      <c r="ESC21" s="12"/>
      <c r="ESD21" s="12"/>
      <c r="ESE21" s="12"/>
      <c r="ESF21" s="12"/>
      <c r="ESG21" s="12"/>
      <c r="ESH21" s="12"/>
      <c r="ESI21" s="12"/>
      <c r="ESJ21" s="12"/>
      <c r="ESK21" s="12"/>
      <c r="ESL21" s="12"/>
      <c r="ESM21" s="12"/>
      <c r="ESN21" s="12"/>
      <c r="ESO21" s="12"/>
      <c r="ESP21" s="12"/>
      <c r="ESQ21" s="12"/>
      <c r="ESR21" s="12"/>
      <c r="ESS21" s="12"/>
      <c r="EST21" s="12"/>
      <c r="ESU21" s="12"/>
      <c r="ESV21" s="12"/>
      <c r="ESW21" s="12"/>
      <c r="ESX21" s="12"/>
      <c r="ESY21" s="12"/>
      <c r="ESZ21" s="12"/>
      <c r="ETA21" s="12"/>
      <c r="ETB21" s="12"/>
      <c r="ETC21" s="12"/>
      <c r="ETD21" s="12"/>
      <c r="ETE21" s="12"/>
      <c r="ETF21" s="12"/>
      <c r="ETG21" s="12"/>
      <c r="ETH21" s="12"/>
      <c r="ETI21" s="12"/>
      <c r="ETJ21" s="12"/>
      <c r="ETK21" s="12"/>
      <c r="ETL21" s="12"/>
      <c r="ETM21" s="12"/>
      <c r="ETN21" s="12"/>
      <c r="ETO21" s="12"/>
      <c r="ETP21" s="12"/>
      <c r="ETQ21" s="12"/>
      <c r="ETR21" s="12"/>
      <c r="ETS21" s="12"/>
      <c r="ETT21" s="12"/>
      <c r="ETU21" s="12"/>
      <c r="ETV21" s="12"/>
      <c r="ETW21" s="12"/>
      <c r="ETX21" s="12"/>
      <c r="ETY21" s="12"/>
      <c r="ETZ21" s="12"/>
      <c r="EUA21" s="12"/>
      <c r="EUB21" s="12"/>
      <c r="EUC21" s="12"/>
      <c r="EUD21" s="12"/>
      <c r="EUE21" s="12"/>
      <c r="EUF21" s="12"/>
      <c r="EUG21" s="12"/>
      <c r="EUH21" s="12"/>
      <c r="EUI21" s="12"/>
      <c r="EUJ21" s="12"/>
      <c r="EUK21" s="12"/>
      <c r="EUL21" s="12"/>
      <c r="EUM21" s="12"/>
      <c r="EUN21" s="12"/>
      <c r="EUO21" s="12"/>
      <c r="EUP21" s="12"/>
      <c r="EUQ21" s="12"/>
      <c r="EUR21" s="12"/>
      <c r="EUS21" s="12"/>
      <c r="EUT21" s="12"/>
      <c r="EUU21" s="12"/>
      <c r="EUV21" s="12"/>
      <c r="EUW21" s="12"/>
      <c r="EUX21" s="12"/>
      <c r="EUY21" s="12"/>
      <c r="EUZ21" s="12"/>
      <c r="EVA21" s="12"/>
      <c r="EVB21" s="12"/>
      <c r="EVC21" s="12"/>
      <c r="EVD21" s="12"/>
      <c r="EVE21" s="12"/>
      <c r="EVF21" s="12"/>
      <c r="EVG21" s="12"/>
      <c r="EVH21" s="12"/>
      <c r="EVI21" s="12"/>
      <c r="EVJ21" s="12"/>
      <c r="EVK21" s="12"/>
      <c r="EVL21" s="12"/>
      <c r="EVM21" s="12"/>
      <c r="EVN21" s="12"/>
      <c r="EVO21" s="12"/>
      <c r="EVP21" s="12"/>
      <c r="EVQ21" s="12"/>
      <c r="EVR21" s="12"/>
      <c r="EVS21" s="12"/>
      <c r="EVT21" s="12"/>
      <c r="EVU21" s="12"/>
      <c r="EVV21" s="12"/>
      <c r="EVW21" s="12"/>
      <c r="EVX21" s="12"/>
      <c r="EVY21" s="12"/>
      <c r="EVZ21" s="12"/>
      <c r="EWA21" s="12"/>
      <c r="EWB21" s="12"/>
      <c r="EWC21" s="12"/>
      <c r="EWD21" s="12"/>
      <c r="EWE21" s="12"/>
      <c r="EWF21" s="12"/>
      <c r="EWG21" s="12"/>
      <c r="EWH21" s="12"/>
      <c r="EWI21" s="12"/>
      <c r="EWJ21" s="12"/>
      <c r="EWK21" s="12"/>
      <c r="EWL21" s="12"/>
      <c r="EWM21" s="12"/>
      <c r="EWN21" s="12"/>
      <c r="EWO21" s="12"/>
      <c r="EWP21" s="12"/>
      <c r="EWQ21" s="12"/>
      <c r="EWR21" s="12"/>
      <c r="EWS21" s="12"/>
      <c r="EWT21" s="12"/>
      <c r="EWU21" s="12"/>
      <c r="EWV21" s="12"/>
      <c r="EWW21" s="12"/>
      <c r="EWX21" s="12"/>
      <c r="EWY21" s="12"/>
      <c r="EWZ21" s="12"/>
      <c r="EXA21" s="12"/>
      <c r="EXB21" s="12"/>
      <c r="EXC21" s="12"/>
      <c r="EXD21" s="12"/>
      <c r="EXE21" s="12"/>
      <c r="EXF21" s="12"/>
      <c r="EXG21" s="12"/>
      <c r="EXH21" s="12"/>
      <c r="EXI21" s="12"/>
      <c r="EXJ21" s="12"/>
      <c r="EXK21" s="12"/>
      <c r="EXL21" s="12"/>
      <c r="EXM21" s="12"/>
      <c r="EXN21" s="12"/>
      <c r="EXO21" s="12"/>
      <c r="EXP21" s="12"/>
      <c r="EXQ21" s="12"/>
      <c r="EXR21" s="12"/>
      <c r="EXS21" s="12"/>
      <c r="EXT21" s="12"/>
      <c r="EXU21" s="12"/>
      <c r="EXV21" s="12"/>
      <c r="EXW21" s="12"/>
      <c r="EXX21" s="12"/>
      <c r="EXY21" s="12"/>
      <c r="EXZ21" s="12"/>
      <c r="EYA21" s="12"/>
      <c r="EYB21" s="12"/>
      <c r="EYC21" s="12"/>
      <c r="EYD21" s="12"/>
      <c r="EYE21" s="12"/>
      <c r="EYF21" s="12"/>
      <c r="EYG21" s="12"/>
      <c r="EYH21" s="12"/>
      <c r="EYI21" s="12"/>
      <c r="EYJ21" s="12"/>
      <c r="EYK21" s="12"/>
      <c r="EYL21" s="12"/>
      <c r="EYM21" s="12"/>
      <c r="EYN21" s="12"/>
      <c r="EYO21" s="12"/>
      <c r="EYP21" s="12"/>
      <c r="EYQ21" s="12"/>
      <c r="EYR21" s="12"/>
      <c r="EYS21" s="12"/>
      <c r="EYT21" s="12"/>
      <c r="EYU21" s="12"/>
      <c r="EYV21" s="12"/>
      <c r="EYW21" s="12"/>
      <c r="EYX21" s="12"/>
      <c r="EYY21" s="12"/>
      <c r="EYZ21" s="12"/>
      <c r="EZA21" s="12"/>
      <c r="EZB21" s="12"/>
      <c r="EZC21" s="12"/>
      <c r="EZD21" s="12"/>
      <c r="EZE21" s="12"/>
      <c r="EZF21" s="12"/>
      <c r="EZG21" s="12"/>
      <c r="EZH21" s="12"/>
      <c r="EZI21" s="12"/>
      <c r="EZJ21" s="12"/>
      <c r="EZK21" s="12"/>
      <c r="EZL21" s="12"/>
      <c r="EZM21" s="12"/>
      <c r="EZN21" s="12"/>
      <c r="EZO21" s="12"/>
      <c r="EZP21" s="12"/>
      <c r="EZQ21" s="12"/>
      <c r="EZR21" s="12"/>
      <c r="EZS21" s="12"/>
      <c r="EZT21" s="12"/>
      <c r="EZU21" s="12"/>
      <c r="EZV21" s="12"/>
      <c r="EZW21" s="12"/>
      <c r="EZX21" s="12"/>
      <c r="EZY21" s="12"/>
      <c r="EZZ21" s="12"/>
      <c r="FAA21" s="12"/>
      <c r="FAB21" s="12"/>
      <c r="FAC21" s="12"/>
      <c r="FAD21" s="12"/>
      <c r="FAE21" s="12"/>
      <c r="FAF21" s="12"/>
      <c r="FAG21" s="12"/>
      <c r="FAH21" s="12"/>
      <c r="FAI21" s="12"/>
      <c r="FAJ21" s="12"/>
      <c r="FAK21" s="12"/>
      <c r="FAL21" s="12"/>
      <c r="FAM21" s="12"/>
      <c r="FAN21" s="12"/>
      <c r="FAO21" s="12"/>
      <c r="FAP21" s="12"/>
      <c r="FAQ21" s="12"/>
      <c r="FAR21" s="12"/>
      <c r="FAS21" s="12"/>
      <c r="FAT21" s="12"/>
      <c r="FAU21" s="12"/>
      <c r="FAV21" s="12"/>
      <c r="FAW21" s="12"/>
      <c r="FAX21" s="12"/>
      <c r="FAY21" s="12"/>
      <c r="FAZ21" s="12"/>
      <c r="FBA21" s="12"/>
      <c r="FBB21" s="12"/>
      <c r="FBC21" s="12"/>
      <c r="FBD21" s="12"/>
      <c r="FBE21" s="12"/>
      <c r="FBF21" s="12"/>
      <c r="FBG21" s="12"/>
      <c r="FBH21" s="12"/>
      <c r="FBI21" s="12"/>
      <c r="FBJ21" s="12"/>
      <c r="FBK21" s="12"/>
      <c r="FBL21" s="12"/>
      <c r="FBM21" s="12"/>
      <c r="FBN21" s="12"/>
      <c r="FBO21" s="12"/>
      <c r="FBP21" s="12"/>
      <c r="FBQ21" s="12"/>
      <c r="FBR21" s="12"/>
      <c r="FBS21" s="12"/>
      <c r="FBT21" s="12"/>
      <c r="FBU21" s="12"/>
      <c r="FBV21" s="12"/>
      <c r="FBW21" s="12"/>
      <c r="FBX21" s="12"/>
      <c r="FBY21" s="12"/>
      <c r="FBZ21" s="12"/>
      <c r="FCA21" s="12"/>
      <c r="FCB21" s="12"/>
      <c r="FCC21" s="12"/>
      <c r="FCD21" s="12"/>
      <c r="FCE21" s="12"/>
      <c r="FCF21" s="12"/>
      <c r="FCG21" s="12"/>
      <c r="FCH21" s="12"/>
      <c r="FCI21" s="12"/>
      <c r="FCJ21" s="12"/>
      <c r="FCK21" s="12"/>
      <c r="FCL21" s="12"/>
      <c r="FCM21" s="12"/>
      <c r="FCN21" s="12"/>
      <c r="FCO21" s="12"/>
      <c r="FCP21" s="12"/>
      <c r="FCQ21" s="12"/>
      <c r="FCR21" s="12"/>
      <c r="FCS21" s="12"/>
      <c r="FCT21" s="12"/>
      <c r="FCU21" s="12"/>
      <c r="FCV21" s="12"/>
      <c r="FCW21" s="12"/>
      <c r="FCX21" s="12"/>
      <c r="FCY21" s="12"/>
      <c r="FCZ21" s="12"/>
      <c r="FDA21" s="12"/>
      <c r="FDB21" s="12"/>
      <c r="FDC21" s="12"/>
      <c r="FDD21" s="12"/>
      <c r="FDE21" s="12"/>
      <c r="FDF21" s="12"/>
      <c r="FDG21" s="12"/>
      <c r="FDH21" s="12"/>
      <c r="FDI21" s="12"/>
      <c r="FDJ21" s="12"/>
      <c r="FDK21" s="12"/>
      <c r="FDL21" s="12"/>
      <c r="FDM21" s="12"/>
      <c r="FDN21" s="12"/>
      <c r="FDO21" s="12"/>
      <c r="FDP21" s="12"/>
      <c r="FDQ21" s="12"/>
      <c r="FDR21" s="12"/>
      <c r="FDS21" s="12"/>
      <c r="FDT21" s="12"/>
      <c r="FDU21" s="12"/>
      <c r="FDV21" s="12"/>
      <c r="FDW21" s="12"/>
      <c r="FDX21" s="12"/>
      <c r="FDY21" s="12"/>
      <c r="FDZ21" s="12"/>
      <c r="FEA21" s="12"/>
      <c r="FEB21" s="12"/>
      <c r="FEC21" s="12"/>
      <c r="FED21" s="12"/>
      <c r="FEE21" s="12"/>
      <c r="FEF21" s="12"/>
      <c r="FEG21" s="12"/>
      <c r="FEH21" s="12"/>
      <c r="FEI21" s="12"/>
      <c r="FEJ21" s="12"/>
      <c r="FEK21" s="12"/>
      <c r="FEL21" s="12"/>
      <c r="FEM21" s="12"/>
      <c r="FEN21" s="12"/>
      <c r="FEO21" s="12"/>
      <c r="FEP21" s="12"/>
      <c r="FEQ21" s="12"/>
      <c r="FER21" s="12"/>
      <c r="FES21" s="12"/>
      <c r="FET21" s="12"/>
      <c r="FEU21" s="12"/>
      <c r="FEV21" s="12"/>
      <c r="FEW21" s="12"/>
      <c r="FEX21" s="12"/>
      <c r="FEY21" s="12"/>
      <c r="FEZ21" s="12"/>
      <c r="FFA21" s="12"/>
      <c r="FFB21" s="12"/>
      <c r="FFC21" s="12"/>
      <c r="FFD21" s="12"/>
      <c r="FFE21" s="12"/>
      <c r="FFF21" s="12"/>
      <c r="FFG21" s="12"/>
      <c r="FFH21" s="12"/>
      <c r="FFI21" s="12"/>
      <c r="FFJ21" s="12"/>
      <c r="FFK21" s="12"/>
      <c r="FFL21" s="12"/>
      <c r="FFM21" s="12"/>
      <c r="FFN21" s="12"/>
      <c r="FFO21" s="12"/>
      <c r="FFP21" s="12"/>
      <c r="FFQ21" s="12"/>
      <c r="FFR21" s="12"/>
      <c r="FFS21" s="12"/>
      <c r="FFT21" s="12"/>
      <c r="FFU21" s="12"/>
      <c r="FFV21" s="12"/>
      <c r="FFW21" s="12"/>
      <c r="FFX21" s="12"/>
      <c r="FFY21" s="12"/>
      <c r="FFZ21" s="12"/>
      <c r="FGA21" s="12"/>
      <c r="FGB21" s="12"/>
      <c r="FGC21" s="12"/>
      <c r="FGD21" s="12"/>
      <c r="FGE21" s="12"/>
      <c r="FGF21" s="12"/>
      <c r="FGG21" s="12"/>
      <c r="FGH21" s="12"/>
      <c r="FGI21" s="12"/>
      <c r="FGJ21" s="12"/>
      <c r="FGK21" s="12"/>
      <c r="FGL21" s="12"/>
      <c r="FGM21" s="12"/>
      <c r="FGN21" s="12"/>
      <c r="FGO21" s="12"/>
      <c r="FGP21" s="12"/>
      <c r="FGQ21" s="12"/>
      <c r="FGR21" s="12"/>
      <c r="FGS21" s="12"/>
      <c r="FGT21" s="12"/>
      <c r="FGU21" s="12"/>
      <c r="FGV21" s="12"/>
      <c r="FGW21" s="12"/>
      <c r="FGX21" s="12"/>
      <c r="FGY21" s="12"/>
      <c r="FGZ21" s="12"/>
      <c r="FHA21" s="12"/>
      <c r="FHB21" s="12"/>
      <c r="FHC21" s="12"/>
      <c r="FHD21" s="12"/>
      <c r="FHE21" s="12"/>
      <c r="FHF21" s="12"/>
      <c r="FHG21" s="12"/>
      <c r="FHH21" s="12"/>
      <c r="FHI21" s="12"/>
      <c r="FHJ21" s="12"/>
      <c r="FHK21" s="12"/>
      <c r="FHL21" s="12"/>
      <c r="FHM21" s="12"/>
      <c r="FHN21" s="12"/>
      <c r="FHO21" s="12"/>
      <c r="FHP21" s="12"/>
      <c r="FHQ21" s="12"/>
      <c r="FHR21" s="12"/>
      <c r="FHS21" s="12"/>
      <c r="FHT21" s="12"/>
      <c r="FHU21" s="12"/>
      <c r="FHV21" s="12"/>
      <c r="FHW21" s="12"/>
      <c r="FHX21" s="12"/>
      <c r="FHY21" s="12"/>
      <c r="FHZ21" s="12"/>
      <c r="FIA21" s="12"/>
      <c r="FIB21" s="12"/>
      <c r="FIC21" s="12"/>
      <c r="FID21" s="12"/>
      <c r="FIE21" s="12"/>
      <c r="FIF21" s="12"/>
      <c r="FIG21" s="12"/>
      <c r="FIH21" s="12"/>
      <c r="FII21" s="12"/>
      <c r="FIJ21" s="12"/>
      <c r="FIK21" s="12"/>
      <c r="FIL21" s="12"/>
      <c r="FIM21" s="12"/>
      <c r="FIN21" s="12"/>
      <c r="FIO21" s="12"/>
      <c r="FIP21" s="12"/>
      <c r="FIQ21" s="12"/>
      <c r="FIR21" s="12"/>
      <c r="FIS21" s="12"/>
      <c r="FIT21" s="12"/>
      <c r="FIU21" s="12"/>
      <c r="FIV21" s="12"/>
      <c r="FIW21" s="12"/>
      <c r="FIX21" s="12"/>
      <c r="FIY21" s="12"/>
      <c r="FIZ21" s="12"/>
      <c r="FJA21" s="12"/>
      <c r="FJB21" s="12"/>
      <c r="FJC21" s="12"/>
      <c r="FJD21" s="12"/>
      <c r="FJE21" s="12"/>
      <c r="FJF21" s="12"/>
      <c r="FJG21" s="12"/>
      <c r="FJH21" s="12"/>
      <c r="FJI21" s="12"/>
      <c r="FJJ21" s="12"/>
      <c r="FJK21" s="12"/>
      <c r="FJL21" s="12"/>
      <c r="FJM21" s="12"/>
      <c r="FJN21" s="12"/>
      <c r="FJO21" s="12"/>
      <c r="FJP21" s="12"/>
      <c r="FJQ21" s="12"/>
      <c r="FJR21" s="12"/>
      <c r="FJS21" s="12"/>
      <c r="FJT21" s="12"/>
      <c r="FJU21" s="12"/>
      <c r="FJV21" s="12"/>
      <c r="FJW21" s="12"/>
      <c r="FJX21" s="12"/>
      <c r="FJY21" s="12"/>
      <c r="FJZ21" s="12"/>
      <c r="FKA21" s="12"/>
      <c r="FKB21" s="12"/>
      <c r="FKC21" s="12"/>
      <c r="FKD21" s="12"/>
      <c r="FKE21" s="12"/>
      <c r="FKF21" s="12"/>
      <c r="FKG21" s="12"/>
      <c r="FKH21" s="12"/>
      <c r="FKI21" s="12"/>
      <c r="FKJ21" s="12"/>
      <c r="FKK21" s="12"/>
      <c r="FKL21" s="12"/>
      <c r="FKM21" s="12"/>
      <c r="FKN21" s="12"/>
      <c r="FKO21" s="12"/>
      <c r="FKP21" s="12"/>
      <c r="FKQ21" s="12"/>
      <c r="FKR21" s="12"/>
      <c r="FKS21" s="12"/>
      <c r="FKT21" s="12"/>
      <c r="FKU21" s="12"/>
      <c r="FKV21" s="12"/>
      <c r="FKW21" s="12"/>
      <c r="FKX21" s="12"/>
      <c r="FKY21" s="12"/>
      <c r="FKZ21" s="12"/>
      <c r="FLA21" s="12"/>
      <c r="FLB21" s="12"/>
      <c r="FLC21" s="12"/>
      <c r="FLD21" s="12"/>
      <c r="FLE21" s="12"/>
      <c r="FLF21" s="12"/>
      <c r="FLG21" s="12"/>
      <c r="FLH21" s="12"/>
      <c r="FLI21" s="12"/>
      <c r="FLJ21" s="12"/>
      <c r="FLK21" s="12"/>
      <c r="FLL21" s="12"/>
      <c r="FLM21" s="12"/>
      <c r="FLN21" s="12"/>
      <c r="FLO21" s="12"/>
      <c r="FLP21" s="12"/>
      <c r="FLQ21" s="12"/>
      <c r="FLR21" s="12"/>
      <c r="FLS21" s="12"/>
      <c r="FLT21" s="12"/>
      <c r="FLU21" s="12"/>
      <c r="FLV21" s="12"/>
      <c r="FLW21" s="12"/>
      <c r="FLX21" s="12"/>
      <c r="FLY21" s="12"/>
      <c r="FLZ21" s="12"/>
      <c r="FMA21" s="12"/>
      <c r="FMB21" s="12"/>
      <c r="FMC21" s="12"/>
      <c r="FMD21" s="12"/>
      <c r="FME21" s="12"/>
      <c r="FMF21" s="12"/>
      <c r="FMG21" s="12"/>
      <c r="FMH21" s="12"/>
      <c r="FMI21" s="12"/>
      <c r="FMJ21" s="12"/>
      <c r="FMK21" s="12"/>
      <c r="FML21" s="12"/>
      <c r="FMM21" s="12"/>
      <c r="FMN21" s="12"/>
      <c r="FMO21" s="12"/>
      <c r="FMP21" s="12"/>
      <c r="FMQ21" s="12"/>
      <c r="FMR21" s="12"/>
      <c r="FMS21" s="12"/>
      <c r="FMT21" s="12"/>
      <c r="FMU21" s="12"/>
      <c r="FMV21" s="12"/>
      <c r="FMW21" s="12"/>
      <c r="FMX21" s="12"/>
      <c r="FMY21" s="12"/>
      <c r="FMZ21" s="12"/>
      <c r="FNA21" s="12"/>
      <c r="FNB21" s="12"/>
      <c r="FNC21" s="12"/>
      <c r="FND21" s="12"/>
      <c r="FNE21" s="12"/>
      <c r="FNF21" s="12"/>
      <c r="FNG21" s="12"/>
      <c r="FNH21" s="12"/>
      <c r="FNI21" s="12"/>
      <c r="FNJ21" s="12"/>
      <c r="FNK21" s="12"/>
      <c r="FNL21" s="12"/>
      <c r="FNM21" s="12"/>
      <c r="FNN21" s="12"/>
      <c r="FNO21" s="12"/>
      <c r="FNP21" s="12"/>
      <c r="FNQ21" s="12"/>
      <c r="FNR21" s="12"/>
      <c r="FNS21" s="12"/>
      <c r="FNT21" s="12"/>
      <c r="FNU21" s="12"/>
      <c r="FNV21" s="12"/>
      <c r="FNW21" s="12"/>
      <c r="FNX21" s="12"/>
      <c r="FNY21" s="12"/>
      <c r="FNZ21" s="12"/>
      <c r="FOA21" s="12"/>
      <c r="FOB21" s="12"/>
      <c r="FOC21" s="12"/>
      <c r="FOD21" s="12"/>
      <c r="FOE21" s="12"/>
      <c r="FOF21" s="12"/>
      <c r="FOG21" s="12"/>
      <c r="FOH21" s="12"/>
      <c r="FOI21" s="12"/>
      <c r="FOJ21" s="12"/>
      <c r="FOK21" s="12"/>
      <c r="FOL21" s="12"/>
      <c r="FOM21" s="12"/>
      <c r="FON21" s="12"/>
      <c r="FOO21" s="12"/>
      <c r="FOP21" s="12"/>
      <c r="FOQ21" s="12"/>
      <c r="FOR21" s="12"/>
      <c r="FOS21" s="12"/>
      <c r="FOT21" s="12"/>
      <c r="FOU21" s="12"/>
      <c r="FOV21" s="12"/>
      <c r="FOW21" s="12"/>
      <c r="FOX21" s="12"/>
      <c r="FOY21" s="12"/>
      <c r="FOZ21" s="12"/>
      <c r="FPA21" s="12"/>
      <c r="FPB21" s="12"/>
      <c r="FPC21" s="12"/>
      <c r="FPD21" s="12"/>
      <c r="FPE21" s="12"/>
      <c r="FPF21" s="12"/>
      <c r="FPG21" s="12"/>
      <c r="FPH21" s="12"/>
      <c r="FPI21" s="12"/>
      <c r="FPJ21" s="12"/>
      <c r="FPK21" s="12"/>
      <c r="FPL21" s="12"/>
      <c r="FPM21" s="12"/>
      <c r="FPN21" s="12"/>
      <c r="FPO21" s="12"/>
      <c r="FPP21" s="12"/>
      <c r="FPQ21" s="12"/>
      <c r="FPR21" s="12"/>
      <c r="FPS21" s="12"/>
      <c r="FPT21" s="12"/>
      <c r="FPU21" s="12"/>
      <c r="FPV21" s="12"/>
      <c r="FPW21" s="12"/>
      <c r="FPX21" s="12"/>
      <c r="FPY21" s="12"/>
      <c r="FPZ21" s="12"/>
      <c r="FQA21" s="12"/>
      <c r="FQB21" s="12"/>
      <c r="FQC21" s="12"/>
      <c r="FQD21" s="12"/>
      <c r="FQE21" s="12"/>
      <c r="FQF21" s="12"/>
      <c r="FQG21" s="12"/>
      <c r="FQH21" s="12"/>
      <c r="FQI21" s="12"/>
      <c r="FQJ21" s="12"/>
      <c r="FQK21" s="12"/>
      <c r="FQL21" s="12"/>
      <c r="FQM21" s="12"/>
      <c r="FQN21" s="12"/>
      <c r="FQO21" s="12"/>
      <c r="FQP21" s="12"/>
      <c r="FQQ21" s="12"/>
      <c r="FQR21" s="12"/>
      <c r="FQS21" s="12"/>
      <c r="FQT21" s="12"/>
      <c r="FQU21" s="12"/>
      <c r="FQV21" s="12"/>
      <c r="FQW21" s="12"/>
      <c r="FQX21" s="12"/>
      <c r="FQY21" s="12"/>
      <c r="FQZ21" s="12"/>
      <c r="FRA21" s="12"/>
      <c r="FRB21" s="12"/>
      <c r="FRC21" s="12"/>
      <c r="FRD21" s="12"/>
      <c r="FRE21" s="12"/>
      <c r="FRF21" s="12"/>
      <c r="FRG21" s="12"/>
      <c r="FRH21" s="12"/>
      <c r="FRI21" s="12"/>
      <c r="FRJ21" s="12"/>
      <c r="FRK21" s="12"/>
      <c r="FRL21" s="12"/>
      <c r="FRM21" s="12"/>
      <c r="FRN21" s="12"/>
      <c r="FRO21" s="12"/>
      <c r="FRP21" s="12"/>
      <c r="FRQ21" s="12"/>
      <c r="FRR21" s="12"/>
      <c r="FRS21" s="12"/>
      <c r="FRT21" s="12"/>
      <c r="FRU21" s="12"/>
      <c r="FRV21" s="12"/>
      <c r="FRW21" s="12"/>
      <c r="FRX21" s="12"/>
      <c r="FRY21" s="12"/>
      <c r="FRZ21" s="12"/>
      <c r="FSA21" s="12"/>
      <c r="FSB21" s="12"/>
      <c r="FSC21" s="12"/>
      <c r="FSD21" s="12"/>
      <c r="FSE21" s="12"/>
      <c r="FSF21" s="12"/>
      <c r="FSG21" s="12"/>
      <c r="FSH21" s="12"/>
      <c r="FSI21" s="12"/>
      <c r="FSJ21" s="12"/>
      <c r="FSK21" s="12"/>
      <c r="FSL21" s="12"/>
      <c r="FSM21" s="12"/>
      <c r="FSN21" s="12"/>
      <c r="FSO21" s="12"/>
      <c r="FSP21" s="12"/>
      <c r="FSQ21" s="12"/>
      <c r="FSR21" s="12"/>
      <c r="FSS21" s="12"/>
      <c r="FST21" s="12"/>
      <c r="FSU21" s="12"/>
      <c r="FSV21" s="12"/>
      <c r="FSW21" s="12"/>
      <c r="FSX21" s="12"/>
      <c r="FSY21" s="12"/>
      <c r="FSZ21" s="12"/>
      <c r="FTA21" s="12"/>
      <c r="FTB21" s="12"/>
      <c r="FTC21" s="12"/>
      <c r="FTD21" s="12"/>
      <c r="FTE21" s="12"/>
      <c r="FTF21" s="12"/>
      <c r="FTG21" s="12"/>
      <c r="FTH21" s="12"/>
      <c r="FTI21" s="12"/>
      <c r="FTJ21" s="12"/>
      <c r="FTK21" s="12"/>
      <c r="FTL21" s="12"/>
      <c r="FTM21" s="12"/>
      <c r="FTN21" s="12"/>
      <c r="FTO21" s="12"/>
      <c r="FTP21" s="12"/>
      <c r="FTQ21" s="12"/>
      <c r="FTR21" s="12"/>
      <c r="FTS21" s="12"/>
      <c r="FTT21" s="12"/>
      <c r="FTU21" s="12"/>
      <c r="FTV21" s="12"/>
      <c r="FTW21" s="12"/>
      <c r="FTX21" s="12"/>
      <c r="FTY21" s="12"/>
      <c r="FTZ21" s="12"/>
      <c r="FUA21" s="12"/>
      <c r="FUB21" s="12"/>
      <c r="FUC21" s="12"/>
      <c r="FUD21" s="12"/>
      <c r="FUE21" s="12"/>
      <c r="FUF21" s="12"/>
      <c r="FUG21" s="12"/>
      <c r="FUH21" s="12"/>
      <c r="FUI21" s="12"/>
      <c r="FUJ21" s="12"/>
      <c r="FUK21" s="12"/>
      <c r="FUL21" s="12"/>
      <c r="FUM21" s="12"/>
      <c r="FUN21" s="12"/>
      <c r="FUO21" s="12"/>
      <c r="FUP21" s="12"/>
      <c r="FUQ21" s="12"/>
      <c r="FUR21" s="12"/>
      <c r="FUS21" s="12"/>
      <c r="FUT21" s="12"/>
      <c r="FUU21" s="12"/>
      <c r="FUV21" s="12"/>
      <c r="FUW21" s="12"/>
      <c r="FUX21" s="12"/>
      <c r="FUY21" s="12"/>
      <c r="FUZ21" s="12"/>
      <c r="FVA21" s="12"/>
      <c r="FVB21" s="12"/>
      <c r="FVC21" s="12"/>
      <c r="FVD21" s="12"/>
      <c r="FVE21" s="12"/>
      <c r="FVF21" s="12"/>
      <c r="FVG21" s="12"/>
      <c r="FVH21" s="12"/>
      <c r="FVI21" s="12"/>
      <c r="FVJ21" s="12"/>
      <c r="FVK21" s="12"/>
      <c r="FVL21" s="12"/>
      <c r="FVM21" s="12"/>
      <c r="FVN21" s="12"/>
      <c r="FVO21" s="12"/>
      <c r="FVP21" s="12"/>
      <c r="FVQ21" s="12"/>
      <c r="FVR21" s="12"/>
      <c r="FVS21" s="12"/>
      <c r="FVT21" s="12"/>
      <c r="FVU21" s="12"/>
      <c r="FVV21" s="12"/>
      <c r="FVW21" s="12"/>
      <c r="FVX21" s="12"/>
      <c r="FVY21" s="12"/>
      <c r="FVZ21" s="12"/>
      <c r="FWA21" s="12"/>
      <c r="FWB21" s="12"/>
      <c r="FWC21" s="12"/>
      <c r="FWD21" s="12"/>
      <c r="FWE21" s="12"/>
      <c r="FWF21" s="12"/>
      <c r="FWG21" s="12"/>
      <c r="FWH21" s="12"/>
      <c r="FWI21" s="12"/>
      <c r="FWJ21" s="12"/>
      <c r="FWK21" s="12"/>
      <c r="FWL21" s="12"/>
      <c r="FWM21" s="12"/>
      <c r="FWN21" s="12"/>
      <c r="FWO21" s="12"/>
      <c r="FWP21" s="12"/>
      <c r="FWQ21" s="12"/>
      <c r="FWR21" s="12"/>
      <c r="FWS21" s="12"/>
      <c r="FWT21" s="12"/>
      <c r="FWU21" s="12"/>
      <c r="FWV21" s="12"/>
      <c r="FWW21" s="12"/>
      <c r="FWX21" s="12"/>
      <c r="FWY21" s="12"/>
      <c r="FWZ21" s="12"/>
      <c r="FXA21" s="12"/>
      <c r="FXB21" s="12"/>
      <c r="FXC21" s="12"/>
      <c r="FXD21" s="12"/>
      <c r="FXE21" s="12"/>
      <c r="FXF21" s="12"/>
      <c r="FXG21" s="12"/>
      <c r="FXH21" s="12"/>
      <c r="FXI21" s="12"/>
      <c r="FXJ21" s="12"/>
      <c r="FXK21" s="12"/>
      <c r="FXL21" s="12"/>
      <c r="FXM21" s="12"/>
      <c r="FXN21" s="12"/>
      <c r="FXO21" s="12"/>
      <c r="FXP21" s="12"/>
      <c r="FXQ21" s="12"/>
      <c r="FXR21" s="12"/>
      <c r="FXS21" s="12"/>
      <c r="FXT21" s="12"/>
      <c r="FXU21" s="12"/>
      <c r="FXV21" s="12"/>
      <c r="FXW21" s="12"/>
      <c r="FXX21" s="12"/>
      <c r="FXY21" s="12"/>
      <c r="FXZ21" s="12"/>
      <c r="FYA21" s="12"/>
      <c r="FYB21" s="12"/>
      <c r="FYC21" s="12"/>
      <c r="FYD21" s="12"/>
      <c r="FYE21" s="12"/>
      <c r="FYF21" s="12"/>
      <c r="FYG21" s="12"/>
      <c r="FYH21" s="12"/>
      <c r="FYI21" s="12"/>
      <c r="FYJ21" s="12"/>
      <c r="FYK21" s="12"/>
      <c r="FYL21" s="12"/>
      <c r="FYM21" s="12"/>
      <c r="FYN21" s="12"/>
      <c r="FYO21" s="12"/>
      <c r="FYP21" s="12"/>
      <c r="FYQ21" s="12"/>
      <c r="FYR21" s="12"/>
      <c r="FYS21" s="12"/>
      <c r="FYT21" s="12"/>
      <c r="FYU21" s="12"/>
      <c r="FYV21" s="12"/>
      <c r="FYW21" s="12"/>
      <c r="FYX21" s="12"/>
      <c r="FYY21" s="12"/>
      <c r="FYZ21" s="12"/>
      <c r="FZA21" s="12"/>
      <c r="FZB21" s="12"/>
      <c r="FZC21" s="12"/>
      <c r="FZD21" s="12"/>
      <c r="FZE21" s="12"/>
      <c r="FZF21" s="12"/>
      <c r="FZG21" s="12"/>
      <c r="FZH21" s="12"/>
      <c r="FZI21" s="12"/>
      <c r="FZJ21" s="12"/>
      <c r="FZK21" s="12"/>
      <c r="FZL21" s="12"/>
      <c r="FZM21" s="12"/>
      <c r="FZN21" s="12"/>
      <c r="FZO21" s="12"/>
      <c r="FZP21" s="12"/>
      <c r="FZQ21" s="12"/>
      <c r="FZR21" s="12"/>
      <c r="FZS21" s="12"/>
      <c r="FZT21" s="12"/>
      <c r="FZU21" s="12"/>
      <c r="FZV21" s="12"/>
      <c r="FZW21" s="12"/>
      <c r="FZX21" s="12"/>
      <c r="FZY21" s="12"/>
      <c r="FZZ21" s="12"/>
      <c r="GAA21" s="12"/>
      <c r="GAB21" s="12"/>
      <c r="GAC21" s="12"/>
      <c r="GAD21" s="12"/>
      <c r="GAE21" s="12"/>
      <c r="GAF21" s="12"/>
      <c r="GAG21" s="12"/>
      <c r="GAH21" s="12"/>
      <c r="GAI21" s="12"/>
      <c r="GAJ21" s="12"/>
      <c r="GAK21" s="12"/>
      <c r="GAL21" s="12"/>
      <c r="GAM21" s="12"/>
      <c r="GAN21" s="12"/>
      <c r="GAO21" s="12"/>
      <c r="GAP21" s="12"/>
      <c r="GAQ21" s="12"/>
      <c r="GAR21" s="12"/>
      <c r="GAS21" s="12"/>
      <c r="GAT21" s="12"/>
      <c r="GAU21" s="12"/>
      <c r="GAV21" s="12"/>
      <c r="GAW21" s="12"/>
      <c r="GAX21" s="12"/>
      <c r="GAY21" s="12"/>
      <c r="GAZ21" s="12"/>
      <c r="GBA21" s="12"/>
      <c r="GBB21" s="12"/>
      <c r="GBC21" s="12"/>
      <c r="GBD21" s="12"/>
      <c r="GBE21" s="12"/>
      <c r="GBF21" s="12"/>
      <c r="GBG21" s="12"/>
      <c r="GBH21" s="12"/>
      <c r="GBI21" s="12"/>
      <c r="GBJ21" s="12"/>
      <c r="GBK21" s="12"/>
      <c r="GBL21" s="12"/>
      <c r="GBM21" s="12"/>
      <c r="GBN21" s="12"/>
      <c r="GBO21" s="12"/>
      <c r="GBP21" s="12"/>
      <c r="GBQ21" s="12"/>
      <c r="GBR21" s="12"/>
      <c r="GBS21" s="12"/>
      <c r="GBT21" s="12"/>
      <c r="GBU21" s="12"/>
      <c r="GBV21" s="12"/>
      <c r="GBW21" s="12"/>
      <c r="GBX21" s="12"/>
      <c r="GBY21" s="12"/>
      <c r="GBZ21" s="12"/>
      <c r="GCA21" s="12"/>
      <c r="GCB21" s="12"/>
      <c r="GCC21" s="12"/>
      <c r="GCD21" s="12"/>
      <c r="GCE21" s="12"/>
      <c r="GCF21" s="12"/>
      <c r="GCG21" s="12"/>
      <c r="GCH21" s="12"/>
      <c r="GCI21" s="12"/>
      <c r="GCJ21" s="12"/>
      <c r="GCK21" s="12"/>
      <c r="GCL21" s="12"/>
      <c r="GCM21" s="12"/>
      <c r="GCN21" s="12"/>
      <c r="GCO21" s="12"/>
      <c r="GCP21" s="12"/>
      <c r="GCQ21" s="12"/>
      <c r="GCR21" s="12"/>
      <c r="GCS21" s="12"/>
      <c r="GCT21" s="12"/>
      <c r="GCU21" s="12"/>
      <c r="GCV21" s="12"/>
      <c r="GCW21" s="12"/>
      <c r="GCX21" s="12"/>
      <c r="GCY21" s="12"/>
      <c r="GCZ21" s="12"/>
      <c r="GDA21" s="12"/>
      <c r="GDB21" s="12"/>
      <c r="GDC21" s="12"/>
      <c r="GDD21" s="12"/>
      <c r="GDE21" s="12"/>
      <c r="GDF21" s="12"/>
      <c r="GDG21" s="12"/>
      <c r="GDH21" s="12"/>
      <c r="GDI21" s="12"/>
      <c r="GDJ21" s="12"/>
      <c r="GDK21" s="12"/>
      <c r="GDL21" s="12"/>
      <c r="GDM21" s="12"/>
      <c r="GDN21" s="12"/>
      <c r="GDO21" s="12"/>
      <c r="GDP21" s="12"/>
      <c r="GDQ21" s="12"/>
      <c r="GDR21" s="12"/>
      <c r="GDS21" s="12"/>
      <c r="GDT21" s="12"/>
      <c r="GDU21" s="12"/>
      <c r="GDV21" s="12"/>
      <c r="GDW21" s="12"/>
      <c r="GDX21" s="12"/>
      <c r="GDY21" s="12"/>
      <c r="GDZ21" s="12"/>
      <c r="GEA21" s="12"/>
      <c r="GEB21" s="12"/>
      <c r="GEC21" s="12"/>
      <c r="GED21" s="12"/>
      <c r="GEE21" s="12"/>
      <c r="GEF21" s="12"/>
      <c r="GEG21" s="12"/>
      <c r="GEH21" s="12"/>
      <c r="GEI21" s="12"/>
      <c r="GEJ21" s="12"/>
      <c r="GEK21" s="12"/>
      <c r="GEL21" s="12"/>
      <c r="GEM21" s="12"/>
      <c r="GEN21" s="12"/>
      <c r="GEO21" s="12"/>
      <c r="GEP21" s="12"/>
      <c r="GEQ21" s="12"/>
      <c r="GER21" s="12"/>
      <c r="GES21" s="12"/>
      <c r="GET21" s="12"/>
      <c r="GEU21" s="12"/>
      <c r="GEV21" s="12"/>
      <c r="GEW21" s="12"/>
      <c r="GEX21" s="12"/>
      <c r="GEY21" s="12"/>
      <c r="GEZ21" s="12"/>
      <c r="GFA21" s="12"/>
      <c r="GFB21" s="12"/>
      <c r="GFC21" s="12"/>
      <c r="GFD21" s="12"/>
      <c r="GFE21" s="12"/>
      <c r="GFF21" s="12"/>
      <c r="GFG21" s="12"/>
      <c r="GFH21" s="12"/>
      <c r="GFI21" s="12"/>
      <c r="GFJ21" s="12"/>
      <c r="GFK21" s="12"/>
      <c r="GFL21" s="12"/>
      <c r="GFM21" s="12"/>
      <c r="GFN21" s="12"/>
      <c r="GFO21" s="12"/>
      <c r="GFP21" s="12"/>
      <c r="GFQ21" s="12"/>
      <c r="GFR21" s="12"/>
      <c r="GFS21" s="12"/>
      <c r="GFT21" s="12"/>
      <c r="GFU21" s="12"/>
      <c r="GFV21" s="12"/>
      <c r="GFW21" s="12"/>
      <c r="GFX21" s="12"/>
      <c r="GFY21" s="12"/>
      <c r="GFZ21" s="12"/>
      <c r="GGA21" s="12"/>
      <c r="GGB21" s="12"/>
      <c r="GGC21" s="12"/>
      <c r="GGD21" s="12"/>
      <c r="GGE21" s="12"/>
      <c r="GGF21" s="12"/>
      <c r="GGG21" s="12"/>
      <c r="GGH21" s="12"/>
      <c r="GGI21" s="12"/>
      <c r="GGJ21" s="12"/>
      <c r="GGK21" s="12"/>
      <c r="GGL21" s="12"/>
      <c r="GGM21" s="12"/>
      <c r="GGN21" s="12"/>
      <c r="GGO21" s="12"/>
      <c r="GGP21" s="12"/>
      <c r="GGQ21" s="12"/>
      <c r="GGR21" s="12"/>
      <c r="GGS21" s="12"/>
      <c r="GGT21" s="12"/>
      <c r="GGU21" s="12"/>
      <c r="GGV21" s="12"/>
      <c r="GGW21" s="12"/>
      <c r="GGX21" s="12"/>
      <c r="GGY21" s="12"/>
      <c r="GGZ21" s="12"/>
      <c r="GHA21" s="12"/>
      <c r="GHB21" s="12"/>
      <c r="GHC21" s="12"/>
      <c r="GHD21" s="12"/>
      <c r="GHE21" s="12"/>
      <c r="GHF21" s="12"/>
      <c r="GHG21" s="12"/>
      <c r="GHH21" s="12"/>
      <c r="GHI21" s="12"/>
      <c r="GHJ21" s="12"/>
      <c r="GHK21" s="12"/>
      <c r="GHL21" s="12"/>
      <c r="GHM21" s="12"/>
      <c r="GHN21" s="12"/>
      <c r="GHO21" s="12"/>
      <c r="GHP21" s="12"/>
      <c r="GHQ21" s="12"/>
      <c r="GHR21" s="12"/>
      <c r="GHS21" s="12"/>
      <c r="GHT21" s="12"/>
      <c r="GHU21" s="12"/>
      <c r="GHV21" s="12"/>
      <c r="GHW21" s="12"/>
      <c r="GHX21" s="12"/>
      <c r="GHY21" s="12"/>
      <c r="GHZ21" s="12"/>
      <c r="GIA21" s="12"/>
      <c r="GIB21" s="12"/>
      <c r="GIC21" s="12"/>
      <c r="GID21" s="12"/>
      <c r="GIE21" s="12"/>
      <c r="GIF21" s="12"/>
      <c r="GIG21" s="12"/>
      <c r="GIH21" s="12"/>
      <c r="GII21" s="12"/>
      <c r="GIJ21" s="12"/>
      <c r="GIK21" s="12"/>
      <c r="GIL21" s="12"/>
      <c r="GIM21" s="12"/>
      <c r="GIN21" s="12"/>
      <c r="GIO21" s="12"/>
      <c r="GIP21" s="12"/>
      <c r="GIQ21" s="12"/>
      <c r="GIR21" s="12"/>
      <c r="GIS21" s="12"/>
      <c r="GIT21" s="12"/>
      <c r="GIU21" s="12"/>
      <c r="GIV21" s="12"/>
      <c r="GIW21" s="12"/>
      <c r="GIX21" s="12"/>
      <c r="GIY21" s="12"/>
      <c r="GIZ21" s="12"/>
      <c r="GJA21" s="12"/>
      <c r="GJB21" s="12"/>
      <c r="GJC21" s="12"/>
      <c r="GJD21" s="12"/>
      <c r="GJE21" s="12"/>
      <c r="GJF21" s="12"/>
      <c r="GJG21" s="12"/>
      <c r="GJH21" s="12"/>
      <c r="GJI21" s="12"/>
      <c r="GJJ21" s="12"/>
      <c r="GJK21" s="12"/>
      <c r="GJL21" s="12"/>
      <c r="GJM21" s="12"/>
      <c r="GJN21" s="12"/>
      <c r="GJO21" s="12"/>
      <c r="GJP21" s="12"/>
      <c r="GJQ21" s="12"/>
      <c r="GJR21" s="12"/>
      <c r="GJS21" s="12"/>
      <c r="GJT21" s="12"/>
      <c r="GJU21" s="12"/>
      <c r="GJV21" s="12"/>
      <c r="GJW21" s="12"/>
      <c r="GJX21" s="12"/>
      <c r="GJY21" s="12"/>
      <c r="GJZ21" s="12"/>
      <c r="GKA21" s="12"/>
      <c r="GKB21" s="12"/>
      <c r="GKC21" s="12"/>
      <c r="GKD21" s="12"/>
      <c r="GKE21" s="12"/>
      <c r="GKF21" s="12"/>
      <c r="GKG21" s="12"/>
      <c r="GKH21" s="12"/>
      <c r="GKI21" s="12"/>
      <c r="GKJ21" s="12"/>
      <c r="GKK21" s="12"/>
      <c r="GKL21" s="12"/>
      <c r="GKM21" s="12"/>
      <c r="GKN21" s="12"/>
      <c r="GKO21" s="12"/>
      <c r="GKP21" s="12"/>
      <c r="GKQ21" s="12"/>
      <c r="GKR21" s="12"/>
      <c r="GKS21" s="12"/>
      <c r="GKT21" s="12"/>
      <c r="GKU21" s="12"/>
      <c r="GKV21" s="12"/>
      <c r="GKW21" s="12"/>
      <c r="GKX21" s="12"/>
      <c r="GKY21" s="12"/>
      <c r="GKZ21" s="12"/>
      <c r="GLA21" s="12"/>
      <c r="GLB21" s="12"/>
      <c r="GLC21" s="12"/>
      <c r="GLD21" s="12"/>
      <c r="GLE21" s="12"/>
      <c r="GLF21" s="12"/>
      <c r="GLG21" s="12"/>
      <c r="GLH21" s="12"/>
      <c r="GLI21" s="12"/>
      <c r="GLJ21" s="12"/>
      <c r="GLK21" s="12"/>
      <c r="GLL21" s="12"/>
      <c r="GLM21" s="12"/>
      <c r="GLN21" s="12"/>
      <c r="GLO21" s="12"/>
      <c r="GLP21" s="12"/>
      <c r="GLQ21" s="12"/>
      <c r="GLR21" s="12"/>
      <c r="GLS21" s="12"/>
      <c r="GLT21" s="12"/>
      <c r="GLU21" s="12"/>
      <c r="GLV21" s="12"/>
      <c r="GLW21" s="12"/>
      <c r="GLX21" s="12"/>
      <c r="GLY21" s="12"/>
      <c r="GLZ21" s="12"/>
      <c r="GMA21" s="12"/>
      <c r="GMB21" s="12"/>
      <c r="GMC21" s="12"/>
      <c r="GMD21" s="12"/>
      <c r="GME21" s="12"/>
      <c r="GMF21" s="12"/>
      <c r="GMG21" s="12"/>
      <c r="GMH21" s="12"/>
      <c r="GMI21" s="12"/>
      <c r="GMJ21" s="12"/>
      <c r="GMK21" s="12"/>
      <c r="GML21" s="12"/>
      <c r="GMM21" s="12"/>
      <c r="GMN21" s="12"/>
      <c r="GMO21" s="12"/>
      <c r="GMP21" s="12"/>
      <c r="GMQ21" s="12"/>
      <c r="GMR21" s="12"/>
      <c r="GMS21" s="12"/>
      <c r="GMT21" s="12"/>
      <c r="GMU21" s="12"/>
      <c r="GMV21" s="12"/>
      <c r="GMW21" s="12"/>
      <c r="GMX21" s="12"/>
      <c r="GMY21" s="12"/>
      <c r="GMZ21" s="12"/>
      <c r="GNA21" s="12"/>
      <c r="GNB21" s="12"/>
      <c r="GNC21" s="12"/>
      <c r="GND21" s="12"/>
      <c r="GNE21" s="12"/>
      <c r="GNF21" s="12"/>
      <c r="GNG21" s="12"/>
      <c r="GNH21" s="12"/>
      <c r="GNI21" s="12"/>
      <c r="GNJ21" s="12"/>
      <c r="GNK21" s="12"/>
      <c r="GNL21" s="12"/>
      <c r="GNM21" s="12"/>
      <c r="GNN21" s="12"/>
      <c r="GNO21" s="12"/>
      <c r="GNP21" s="12"/>
      <c r="GNQ21" s="12"/>
      <c r="GNR21" s="12"/>
      <c r="GNS21" s="12"/>
      <c r="GNT21" s="12"/>
      <c r="GNU21" s="12"/>
      <c r="GNV21" s="12"/>
      <c r="GNW21" s="12"/>
      <c r="GNX21" s="12"/>
      <c r="GNY21" s="12"/>
      <c r="GNZ21" s="12"/>
      <c r="GOA21" s="12"/>
      <c r="GOB21" s="12"/>
      <c r="GOC21" s="12"/>
      <c r="GOD21" s="12"/>
      <c r="GOE21" s="12"/>
      <c r="GOF21" s="12"/>
      <c r="GOG21" s="12"/>
      <c r="GOH21" s="12"/>
      <c r="GOI21" s="12"/>
      <c r="GOJ21" s="12"/>
      <c r="GOK21" s="12"/>
      <c r="GOL21" s="12"/>
      <c r="GOM21" s="12"/>
      <c r="GON21" s="12"/>
      <c r="GOO21" s="12"/>
      <c r="GOP21" s="12"/>
      <c r="GOQ21" s="12"/>
      <c r="GOR21" s="12"/>
      <c r="GOS21" s="12"/>
      <c r="GOT21" s="12"/>
      <c r="GOU21" s="12"/>
      <c r="GOV21" s="12"/>
      <c r="GOW21" s="12"/>
      <c r="GOX21" s="12"/>
      <c r="GOY21" s="12"/>
      <c r="GOZ21" s="12"/>
      <c r="GPA21" s="12"/>
      <c r="GPB21" s="12"/>
      <c r="GPC21" s="12"/>
      <c r="GPD21" s="12"/>
      <c r="GPE21" s="12"/>
      <c r="GPF21" s="12"/>
      <c r="GPG21" s="12"/>
      <c r="GPH21" s="12"/>
      <c r="GPI21" s="12"/>
      <c r="GPJ21" s="12"/>
      <c r="GPK21" s="12"/>
      <c r="GPL21" s="12"/>
      <c r="GPM21" s="12"/>
      <c r="GPN21" s="12"/>
      <c r="GPO21" s="12"/>
      <c r="GPP21" s="12"/>
      <c r="GPQ21" s="12"/>
      <c r="GPR21" s="12"/>
      <c r="GPS21" s="12"/>
      <c r="GPT21" s="12"/>
      <c r="GPU21" s="12"/>
      <c r="GPV21" s="12"/>
      <c r="GPW21" s="12"/>
      <c r="GPX21" s="12"/>
      <c r="GPY21" s="12"/>
      <c r="GPZ21" s="12"/>
      <c r="GQA21" s="12"/>
      <c r="GQB21" s="12"/>
      <c r="GQC21" s="12"/>
      <c r="GQD21" s="12"/>
      <c r="GQE21" s="12"/>
      <c r="GQF21" s="12"/>
      <c r="GQG21" s="12"/>
      <c r="GQH21" s="12"/>
      <c r="GQI21" s="12"/>
      <c r="GQJ21" s="12"/>
      <c r="GQK21" s="12"/>
      <c r="GQL21" s="12"/>
      <c r="GQM21" s="12"/>
      <c r="GQN21" s="12"/>
      <c r="GQO21" s="12"/>
      <c r="GQP21" s="12"/>
      <c r="GQQ21" s="12"/>
      <c r="GQR21" s="12"/>
      <c r="GQS21" s="12"/>
      <c r="GQT21" s="12"/>
      <c r="GQU21" s="12"/>
      <c r="GQV21" s="12"/>
      <c r="GQW21" s="12"/>
      <c r="GQX21" s="12"/>
      <c r="GQY21" s="12"/>
      <c r="GQZ21" s="12"/>
      <c r="GRA21" s="12"/>
      <c r="GRB21" s="12"/>
      <c r="GRC21" s="12"/>
      <c r="GRD21" s="12"/>
      <c r="GRE21" s="12"/>
      <c r="GRF21" s="12"/>
      <c r="GRG21" s="12"/>
      <c r="GRH21" s="12"/>
      <c r="GRI21" s="12"/>
      <c r="GRJ21" s="12"/>
      <c r="GRK21" s="12"/>
      <c r="GRL21" s="12"/>
      <c r="GRM21" s="12"/>
      <c r="GRN21" s="12"/>
      <c r="GRO21" s="12"/>
      <c r="GRP21" s="12"/>
      <c r="GRQ21" s="12"/>
      <c r="GRR21" s="12"/>
      <c r="GRS21" s="12"/>
      <c r="GRT21" s="12"/>
      <c r="GRU21" s="12"/>
      <c r="GRV21" s="12"/>
      <c r="GRW21" s="12"/>
      <c r="GRX21" s="12"/>
      <c r="GRY21" s="12"/>
      <c r="GRZ21" s="12"/>
      <c r="GSA21" s="12"/>
      <c r="GSB21" s="12"/>
      <c r="GSC21" s="12"/>
      <c r="GSD21" s="12"/>
      <c r="GSE21" s="12"/>
      <c r="GSF21" s="12"/>
      <c r="GSG21" s="12"/>
      <c r="GSH21" s="12"/>
      <c r="GSI21" s="12"/>
      <c r="GSJ21" s="12"/>
      <c r="GSK21" s="12"/>
      <c r="GSL21" s="12"/>
      <c r="GSM21" s="12"/>
      <c r="GSN21" s="12"/>
      <c r="GSO21" s="12"/>
      <c r="GSP21" s="12"/>
      <c r="GSQ21" s="12"/>
      <c r="GSR21" s="12"/>
      <c r="GSS21" s="12"/>
      <c r="GST21" s="12"/>
      <c r="GSU21" s="12"/>
      <c r="GSV21" s="12"/>
      <c r="GSW21" s="12"/>
      <c r="GSX21" s="12"/>
      <c r="GSY21" s="12"/>
      <c r="GSZ21" s="12"/>
      <c r="GTA21" s="12"/>
      <c r="GTB21" s="12"/>
      <c r="GTC21" s="12"/>
      <c r="GTD21" s="12"/>
      <c r="GTE21" s="12"/>
      <c r="GTF21" s="12"/>
      <c r="GTG21" s="12"/>
      <c r="GTH21" s="12"/>
      <c r="GTI21" s="12"/>
      <c r="GTJ21" s="12"/>
      <c r="GTK21" s="12"/>
      <c r="GTL21" s="12"/>
      <c r="GTM21" s="12"/>
      <c r="GTN21" s="12"/>
      <c r="GTO21" s="12"/>
      <c r="GTP21" s="12"/>
      <c r="GTQ21" s="12"/>
      <c r="GTR21" s="12"/>
      <c r="GTS21" s="12"/>
      <c r="GTT21" s="12"/>
      <c r="GTU21" s="12"/>
      <c r="GTV21" s="12"/>
      <c r="GTW21" s="12"/>
      <c r="GTX21" s="12"/>
      <c r="GTY21" s="12"/>
      <c r="GTZ21" s="12"/>
      <c r="GUA21" s="12"/>
      <c r="GUB21" s="12"/>
      <c r="GUC21" s="12"/>
      <c r="GUD21" s="12"/>
      <c r="GUE21" s="12"/>
      <c r="GUF21" s="12"/>
      <c r="GUG21" s="12"/>
      <c r="GUH21" s="12"/>
      <c r="GUI21" s="12"/>
      <c r="GUJ21" s="12"/>
      <c r="GUK21" s="12"/>
      <c r="GUL21" s="12"/>
      <c r="GUM21" s="12"/>
      <c r="GUN21" s="12"/>
      <c r="GUO21" s="12"/>
      <c r="GUP21" s="12"/>
      <c r="GUQ21" s="12"/>
      <c r="GUR21" s="12"/>
      <c r="GUS21" s="12"/>
      <c r="GUT21" s="12"/>
      <c r="GUU21" s="12"/>
      <c r="GUV21" s="12"/>
      <c r="GUW21" s="12"/>
      <c r="GUX21" s="12"/>
      <c r="GUY21" s="12"/>
      <c r="GUZ21" s="12"/>
      <c r="GVA21" s="12"/>
      <c r="GVB21" s="12"/>
      <c r="GVC21" s="12"/>
      <c r="GVD21" s="12"/>
      <c r="GVE21" s="12"/>
      <c r="GVF21" s="12"/>
      <c r="GVG21" s="12"/>
      <c r="GVH21" s="12"/>
      <c r="GVI21" s="12"/>
      <c r="GVJ21" s="12"/>
      <c r="GVK21" s="12"/>
      <c r="GVL21" s="12"/>
      <c r="GVM21" s="12"/>
      <c r="GVN21" s="12"/>
      <c r="GVO21" s="12"/>
      <c r="GVP21" s="12"/>
      <c r="GVQ21" s="12"/>
      <c r="GVR21" s="12"/>
      <c r="GVS21" s="12"/>
      <c r="GVT21" s="12"/>
      <c r="GVU21" s="12"/>
      <c r="GVV21" s="12"/>
      <c r="GVW21" s="12"/>
      <c r="GVX21" s="12"/>
      <c r="GVY21" s="12"/>
      <c r="GVZ21" s="12"/>
      <c r="GWA21" s="12"/>
      <c r="GWB21" s="12"/>
      <c r="GWC21" s="12"/>
      <c r="GWD21" s="12"/>
      <c r="GWE21" s="12"/>
      <c r="GWF21" s="12"/>
      <c r="GWG21" s="12"/>
      <c r="GWH21" s="12"/>
      <c r="GWI21" s="12"/>
      <c r="GWJ21" s="12"/>
      <c r="GWK21" s="12"/>
      <c r="GWL21" s="12"/>
      <c r="GWM21" s="12"/>
      <c r="GWN21" s="12"/>
      <c r="GWO21" s="12"/>
      <c r="GWP21" s="12"/>
      <c r="GWQ21" s="12"/>
      <c r="GWR21" s="12"/>
      <c r="GWS21" s="12"/>
      <c r="GWT21" s="12"/>
      <c r="GWU21" s="12"/>
      <c r="GWV21" s="12"/>
      <c r="GWW21" s="12"/>
      <c r="GWX21" s="12"/>
      <c r="GWY21" s="12"/>
      <c r="GWZ21" s="12"/>
      <c r="GXA21" s="12"/>
      <c r="GXB21" s="12"/>
      <c r="GXC21" s="12"/>
      <c r="GXD21" s="12"/>
      <c r="GXE21" s="12"/>
      <c r="GXF21" s="12"/>
      <c r="GXG21" s="12"/>
      <c r="GXH21" s="12"/>
      <c r="GXI21" s="12"/>
      <c r="GXJ21" s="12"/>
      <c r="GXK21" s="12"/>
      <c r="GXL21" s="12"/>
      <c r="GXM21" s="12"/>
      <c r="GXN21" s="12"/>
      <c r="GXO21" s="12"/>
      <c r="GXP21" s="12"/>
      <c r="GXQ21" s="12"/>
      <c r="GXR21" s="12"/>
      <c r="GXS21" s="12"/>
      <c r="GXT21" s="12"/>
      <c r="GXU21" s="12"/>
      <c r="GXV21" s="12"/>
      <c r="GXW21" s="12"/>
      <c r="GXX21" s="12"/>
      <c r="GXY21" s="12"/>
      <c r="GXZ21" s="12"/>
      <c r="GYA21" s="12"/>
      <c r="GYB21" s="12"/>
      <c r="GYC21" s="12"/>
      <c r="GYD21" s="12"/>
      <c r="GYE21" s="12"/>
      <c r="GYF21" s="12"/>
      <c r="GYG21" s="12"/>
      <c r="GYH21" s="12"/>
      <c r="GYI21" s="12"/>
      <c r="GYJ21" s="12"/>
      <c r="GYK21" s="12"/>
      <c r="GYL21" s="12"/>
      <c r="GYM21" s="12"/>
      <c r="GYN21" s="12"/>
      <c r="GYO21" s="12"/>
      <c r="GYP21" s="12"/>
      <c r="GYQ21" s="12"/>
      <c r="GYR21" s="12"/>
      <c r="GYS21" s="12"/>
      <c r="GYT21" s="12"/>
      <c r="GYU21" s="12"/>
      <c r="GYV21" s="12"/>
      <c r="GYW21" s="12"/>
      <c r="GYX21" s="12"/>
      <c r="GYY21" s="12"/>
      <c r="GYZ21" s="12"/>
      <c r="GZA21" s="12"/>
      <c r="GZB21" s="12"/>
      <c r="GZC21" s="12"/>
      <c r="GZD21" s="12"/>
      <c r="GZE21" s="12"/>
      <c r="GZF21" s="12"/>
      <c r="GZG21" s="12"/>
      <c r="GZH21" s="12"/>
      <c r="GZI21" s="12"/>
      <c r="GZJ21" s="12"/>
      <c r="GZK21" s="12"/>
      <c r="GZL21" s="12"/>
      <c r="GZM21" s="12"/>
      <c r="GZN21" s="12"/>
      <c r="GZO21" s="12"/>
      <c r="GZP21" s="12"/>
      <c r="GZQ21" s="12"/>
      <c r="GZR21" s="12"/>
      <c r="GZS21" s="12"/>
      <c r="GZT21" s="12"/>
      <c r="GZU21" s="12"/>
      <c r="GZV21" s="12"/>
      <c r="GZW21" s="12"/>
      <c r="GZX21" s="12"/>
      <c r="GZY21" s="12"/>
      <c r="GZZ21" s="12"/>
      <c r="HAA21" s="12"/>
      <c r="HAB21" s="12"/>
      <c r="HAC21" s="12"/>
      <c r="HAD21" s="12"/>
      <c r="HAE21" s="12"/>
      <c r="HAF21" s="12"/>
      <c r="HAG21" s="12"/>
      <c r="HAH21" s="12"/>
      <c r="HAI21" s="12"/>
      <c r="HAJ21" s="12"/>
      <c r="HAK21" s="12"/>
      <c r="HAL21" s="12"/>
      <c r="HAM21" s="12"/>
      <c r="HAN21" s="12"/>
      <c r="HAO21" s="12"/>
      <c r="HAP21" s="12"/>
      <c r="HAQ21" s="12"/>
      <c r="HAR21" s="12"/>
      <c r="HAS21" s="12"/>
      <c r="HAT21" s="12"/>
      <c r="HAU21" s="12"/>
      <c r="HAV21" s="12"/>
      <c r="HAW21" s="12"/>
      <c r="HAX21" s="12"/>
      <c r="HAY21" s="12"/>
      <c r="HAZ21" s="12"/>
      <c r="HBA21" s="12"/>
      <c r="HBB21" s="12"/>
      <c r="HBC21" s="12"/>
      <c r="HBD21" s="12"/>
      <c r="HBE21" s="12"/>
      <c r="HBF21" s="12"/>
      <c r="HBG21" s="12"/>
      <c r="HBH21" s="12"/>
      <c r="HBI21" s="12"/>
      <c r="HBJ21" s="12"/>
      <c r="HBK21" s="12"/>
      <c r="HBL21" s="12"/>
      <c r="HBM21" s="12"/>
      <c r="HBN21" s="12"/>
      <c r="HBO21" s="12"/>
      <c r="HBP21" s="12"/>
      <c r="HBQ21" s="12"/>
      <c r="HBR21" s="12"/>
      <c r="HBS21" s="12"/>
      <c r="HBT21" s="12"/>
      <c r="HBU21" s="12"/>
      <c r="HBV21" s="12"/>
      <c r="HBW21" s="12"/>
      <c r="HBX21" s="12"/>
      <c r="HBY21" s="12"/>
      <c r="HBZ21" s="12"/>
      <c r="HCA21" s="12"/>
      <c r="HCB21" s="12"/>
      <c r="HCC21" s="12"/>
      <c r="HCD21" s="12"/>
      <c r="HCE21" s="12"/>
      <c r="HCF21" s="12"/>
      <c r="HCG21" s="12"/>
      <c r="HCH21" s="12"/>
      <c r="HCI21" s="12"/>
      <c r="HCJ21" s="12"/>
      <c r="HCK21" s="12"/>
      <c r="HCL21" s="12"/>
      <c r="HCM21" s="12"/>
      <c r="HCN21" s="12"/>
      <c r="HCO21" s="12"/>
      <c r="HCP21" s="12"/>
      <c r="HCQ21" s="12"/>
      <c r="HCR21" s="12"/>
      <c r="HCS21" s="12"/>
      <c r="HCT21" s="12"/>
      <c r="HCU21" s="12"/>
      <c r="HCV21" s="12"/>
      <c r="HCW21" s="12"/>
      <c r="HCX21" s="12"/>
      <c r="HCY21" s="12"/>
      <c r="HCZ21" s="12"/>
      <c r="HDA21" s="12"/>
      <c r="HDB21" s="12"/>
      <c r="HDC21" s="12"/>
      <c r="HDD21" s="12"/>
      <c r="HDE21" s="12"/>
      <c r="HDF21" s="12"/>
      <c r="HDG21" s="12"/>
      <c r="HDH21" s="12"/>
      <c r="HDI21" s="12"/>
      <c r="HDJ21" s="12"/>
      <c r="HDK21" s="12"/>
      <c r="HDL21" s="12"/>
      <c r="HDM21" s="12"/>
      <c r="HDN21" s="12"/>
      <c r="HDO21" s="12"/>
      <c r="HDP21" s="12"/>
      <c r="HDQ21" s="12"/>
      <c r="HDR21" s="12"/>
      <c r="HDS21" s="12"/>
      <c r="HDT21" s="12"/>
      <c r="HDU21" s="12"/>
      <c r="HDV21" s="12"/>
      <c r="HDW21" s="12"/>
      <c r="HDX21" s="12"/>
      <c r="HDY21" s="12"/>
      <c r="HDZ21" s="12"/>
      <c r="HEA21" s="12"/>
      <c r="HEB21" s="12"/>
      <c r="HEC21" s="12"/>
      <c r="HED21" s="12"/>
      <c r="HEE21" s="12"/>
      <c r="HEF21" s="12"/>
      <c r="HEG21" s="12"/>
      <c r="HEH21" s="12"/>
      <c r="HEI21" s="12"/>
      <c r="HEJ21" s="12"/>
      <c r="HEK21" s="12"/>
      <c r="HEL21" s="12"/>
      <c r="HEM21" s="12"/>
      <c r="HEN21" s="12"/>
      <c r="HEO21" s="12"/>
      <c r="HEP21" s="12"/>
      <c r="HEQ21" s="12"/>
      <c r="HER21" s="12"/>
      <c r="HES21" s="12"/>
      <c r="HET21" s="12"/>
      <c r="HEU21" s="12"/>
      <c r="HEV21" s="12"/>
      <c r="HEW21" s="12"/>
      <c r="HEX21" s="12"/>
      <c r="HEY21" s="12"/>
      <c r="HEZ21" s="12"/>
      <c r="HFA21" s="12"/>
      <c r="HFB21" s="12"/>
      <c r="HFC21" s="12"/>
      <c r="HFD21" s="12"/>
      <c r="HFE21" s="12"/>
      <c r="HFF21" s="12"/>
      <c r="HFG21" s="12"/>
      <c r="HFH21" s="12"/>
      <c r="HFI21" s="12"/>
      <c r="HFJ21" s="12"/>
      <c r="HFK21" s="12"/>
      <c r="HFL21" s="12"/>
      <c r="HFM21" s="12"/>
      <c r="HFN21" s="12"/>
      <c r="HFO21" s="12"/>
      <c r="HFP21" s="12"/>
      <c r="HFQ21" s="12"/>
      <c r="HFR21" s="12"/>
      <c r="HFS21" s="12"/>
      <c r="HFT21" s="12"/>
      <c r="HFU21" s="12"/>
      <c r="HFV21" s="12"/>
      <c r="HFW21" s="12"/>
      <c r="HFX21" s="12"/>
      <c r="HFY21" s="12"/>
      <c r="HFZ21" s="12"/>
      <c r="HGA21" s="12"/>
      <c r="HGB21" s="12"/>
      <c r="HGC21" s="12"/>
      <c r="HGD21" s="12"/>
      <c r="HGE21" s="12"/>
      <c r="HGF21" s="12"/>
      <c r="HGG21" s="12"/>
      <c r="HGH21" s="12"/>
      <c r="HGI21" s="12"/>
      <c r="HGJ21" s="12"/>
      <c r="HGK21" s="12"/>
      <c r="HGL21" s="12"/>
      <c r="HGM21" s="12"/>
      <c r="HGN21" s="12"/>
      <c r="HGO21" s="12"/>
      <c r="HGP21" s="12"/>
      <c r="HGQ21" s="12"/>
      <c r="HGR21" s="12"/>
      <c r="HGS21" s="12"/>
      <c r="HGT21" s="12"/>
      <c r="HGU21" s="12"/>
      <c r="HGV21" s="12"/>
      <c r="HGW21" s="12"/>
      <c r="HGX21" s="12"/>
      <c r="HGY21" s="12"/>
      <c r="HGZ21" s="12"/>
      <c r="HHA21" s="12"/>
      <c r="HHB21" s="12"/>
      <c r="HHC21" s="12"/>
      <c r="HHD21" s="12"/>
      <c r="HHE21" s="12"/>
      <c r="HHF21" s="12"/>
      <c r="HHG21" s="12"/>
      <c r="HHH21" s="12"/>
      <c r="HHI21" s="12"/>
      <c r="HHJ21" s="12"/>
      <c r="HHK21" s="12"/>
      <c r="HHL21" s="12"/>
      <c r="HHM21" s="12"/>
      <c r="HHN21" s="12"/>
      <c r="HHO21" s="12"/>
      <c r="HHP21" s="12"/>
      <c r="HHQ21" s="12"/>
      <c r="HHR21" s="12"/>
      <c r="HHS21" s="12"/>
      <c r="HHT21" s="12"/>
      <c r="HHU21" s="12"/>
      <c r="HHV21" s="12"/>
      <c r="HHW21" s="12"/>
      <c r="HHX21" s="12"/>
      <c r="HHY21" s="12"/>
      <c r="HHZ21" s="12"/>
      <c r="HIA21" s="12"/>
      <c r="HIB21" s="12"/>
      <c r="HIC21" s="12"/>
      <c r="HID21" s="12"/>
      <c r="HIE21" s="12"/>
      <c r="HIF21" s="12"/>
      <c r="HIG21" s="12"/>
      <c r="HIH21" s="12"/>
      <c r="HII21" s="12"/>
      <c r="HIJ21" s="12"/>
      <c r="HIK21" s="12"/>
      <c r="HIL21" s="12"/>
      <c r="HIM21" s="12"/>
      <c r="HIN21" s="12"/>
      <c r="HIO21" s="12"/>
      <c r="HIP21" s="12"/>
      <c r="HIQ21" s="12"/>
      <c r="HIR21" s="12"/>
      <c r="HIS21" s="12"/>
      <c r="HIT21" s="12"/>
      <c r="HIU21" s="12"/>
      <c r="HIV21" s="12"/>
      <c r="HIW21" s="12"/>
      <c r="HIX21" s="12"/>
      <c r="HIY21" s="12"/>
      <c r="HIZ21" s="12"/>
      <c r="HJA21" s="12"/>
      <c r="HJB21" s="12"/>
      <c r="HJC21" s="12"/>
      <c r="HJD21" s="12"/>
      <c r="HJE21" s="12"/>
      <c r="HJF21" s="12"/>
      <c r="HJG21" s="12"/>
      <c r="HJH21" s="12"/>
      <c r="HJI21" s="12"/>
      <c r="HJJ21" s="12"/>
      <c r="HJK21" s="12"/>
      <c r="HJL21" s="12"/>
      <c r="HJM21" s="12"/>
      <c r="HJN21" s="12"/>
      <c r="HJO21" s="12"/>
      <c r="HJP21" s="12"/>
      <c r="HJQ21" s="12"/>
      <c r="HJR21" s="12"/>
      <c r="HJS21" s="12"/>
      <c r="HJT21" s="12"/>
      <c r="HJU21" s="12"/>
      <c r="HJV21" s="12"/>
      <c r="HJW21" s="12"/>
      <c r="HJX21" s="12"/>
      <c r="HJY21" s="12"/>
      <c r="HJZ21" s="12"/>
      <c r="HKA21" s="12"/>
      <c r="HKB21" s="12"/>
      <c r="HKC21" s="12"/>
      <c r="HKD21" s="12"/>
      <c r="HKE21" s="12"/>
      <c r="HKF21" s="12"/>
      <c r="HKG21" s="12"/>
      <c r="HKH21" s="12"/>
      <c r="HKI21" s="12"/>
      <c r="HKJ21" s="12"/>
      <c r="HKK21" s="12"/>
      <c r="HKL21" s="12"/>
      <c r="HKM21" s="12"/>
      <c r="HKN21" s="12"/>
      <c r="HKO21" s="12"/>
      <c r="HKP21" s="12"/>
      <c r="HKQ21" s="12"/>
      <c r="HKR21" s="12"/>
      <c r="HKS21" s="12"/>
      <c r="HKT21" s="12"/>
      <c r="HKU21" s="12"/>
      <c r="HKV21" s="12"/>
      <c r="HKW21" s="12"/>
      <c r="HKX21" s="12"/>
      <c r="HKY21" s="12"/>
      <c r="HKZ21" s="12"/>
      <c r="HLA21" s="12"/>
      <c r="HLB21" s="12"/>
      <c r="HLC21" s="12"/>
      <c r="HLD21" s="12"/>
      <c r="HLE21" s="12"/>
      <c r="HLF21" s="12"/>
      <c r="HLG21" s="12"/>
      <c r="HLH21" s="12"/>
      <c r="HLI21" s="12"/>
      <c r="HLJ21" s="12"/>
      <c r="HLK21" s="12"/>
      <c r="HLL21" s="12"/>
      <c r="HLM21" s="12"/>
      <c r="HLN21" s="12"/>
      <c r="HLO21" s="12"/>
      <c r="HLP21" s="12"/>
      <c r="HLQ21" s="12"/>
      <c r="HLR21" s="12"/>
      <c r="HLS21" s="12"/>
      <c r="HLT21" s="12"/>
      <c r="HLU21" s="12"/>
      <c r="HLV21" s="12"/>
      <c r="HLW21" s="12"/>
      <c r="HLX21" s="12"/>
      <c r="HLY21" s="12"/>
      <c r="HLZ21" s="12"/>
      <c r="HMA21" s="12"/>
      <c r="HMB21" s="12"/>
      <c r="HMC21" s="12"/>
      <c r="HMD21" s="12"/>
      <c r="HME21" s="12"/>
      <c r="HMF21" s="12"/>
      <c r="HMG21" s="12"/>
      <c r="HMH21" s="12"/>
      <c r="HMI21" s="12"/>
      <c r="HMJ21" s="12"/>
      <c r="HMK21" s="12"/>
      <c r="HML21" s="12"/>
      <c r="HMM21" s="12"/>
      <c r="HMN21" s="12"/>
      <c r="HMO21" s="12"/>
      <c r="HMP21" s="12"/>
      <c r="HMQ21" s="12"/>
      <c r="HMR21" s="12"/>
      <c r="HMS21" s="12"/>
      <c r="HMT21" s="12"/>
      <c r="HMU21" s="12"/>
      <c r="HMV21" s="12"/>
      <c r="HMW21" s="12"/>
      <c r="HMX21" s="12"/>
      <c r="HMY21" s="12"/>
      <c r="HMZ21" s="12"/>
      <c r="HNA21" s="12"/>
      <c r="HNB21" s="12"/>
      <c r="HNC21" s="12"/>
      <c r="HND21" s="12"/>
      <c r="HNE21" s="12"/>
      <c r="HNF21" s="12"/>
      <c r="HNG21" s="12"/>
      <c r="HNH21" s="12"/>
      <c r="HNI21" s="12"/>
      <c r="HNJ21" s="12"/>
      <c r="HNK21" s="12"/>
      <c r="HNL21" s="12"/>
      <c r="HNM21" s="12"/>
      <c r="HNN21" s="12"/>
      <c r="HNO21" s="12"/>
      <c r="HNP21" s="12"/>
      <c r="HNQ21" s="12"/>
      <c r="HNR21" s="12"/>
      <c r="HNS21" s="12"/>
      <c r="HNT21" s="12"/>
      <c r="HNU21" s="12"/>
      <c r="HNV21" s="12"/>
      <c r="HNW21" s="12"/>
      <c r="HNX21" s="12"/>
      <c r="HNY21" s="12"/>
      <c r="HNZ21" s="12"/>
      <c r="HOA21" s="12"/>
      <c r="HOB21" s="12"/>
      <c r="HOC21" s="12"/>
      <c r="HOD21" s="12"/>
      <c r="HOE21" s="12"/>
      <c r="HOF21" s="12"/>
      <c r="HOG21" s="12"/>
      <c r="HOH21" s="12"/>
      <c r="HOI21" s="12"/>
      <c r="HOJ21" s="12"/>
      <c r="HOK21" s="12"/>
      <c r="HOL21" s="12"/>
      <c r="HOM21" s="12"/>
      <c r="HON21" s="12"/>
      <c r="HOO21" s="12"/>
      <c r="HOP21" s="12"/>
      <c r="HOQ21" s="12"/>
      <c r="HOR21" s="12"/>
      <c r="HOS21" s="12"/>
      <c r="HOT21" s="12"/>
      <c r="HOU21" s="12"/>
      <c r="HOV21" s="12"/>
      <c r="HOW21" s="12"/>
      <c r="HOX21" s="12"/>
      <c r="HOY21" s="12"/>
      <c r="HOZ21" s="12"/>
      <c r="HPA21" s="12"/>
      <c r="HPB21" s="12"/>
      <c r="HPC21" s="12"/>
      <c r="HPD21" s="12"/>
      <c r="HPE21" s="12"/>
      <c r="HPF21" s="12"/>
      <c r="HPG21" s="12"/>
      <c r="HPH21" s="12"/>
      <c r="HPI21" s="12"/>
      <c r="HPJ21" s="12"/>
      <c r="HPK21" s="12"/>
      <c r="HPL21" s="12"/>
      <c r="HPM21" s="12"/>
      <c r="HPN21" s="12"/>
      <c r="HPO21" s="12"/>
      <c r="HPP21" s="12"/>
      <c r="HPQ21" s="12"/>
      <c r="HPR21" s="12"/>
      <c r="HPS21" s="12"/>
      <c r="HPT21" s="12"/>
      <c r="HPU21" s="12"/>
      <c r="HPV21" s="12"/>
      <c r="HPW21" s="12"/>
      <c r="HPX21" s="12"/>
      <c r="HPY21" s="12"/>
      <c r="HPZ21" s="12"/>
      <c r="HQA21" s="12"/>
      <c r="HQB21" s="12"/>
      <c r="HQC21" s="12"/>
      <c r="HQD21" s="12"/>
      <c r="HQE21" s="12"/>
      <c r="HQF21" s="12"/>
      <c r="HQG21" s="12"/>
      <c r="HQH21" s="12"/>
      <c r="HQI21" s="12"/>
      <c r="HQJ21" s="12"/>
      <c r="HQK21" s="12"/>
      <c r="HQL21" s="12"/>
      <c r="HQM21" s="12"/>
      <c r="HQN21" s="12"/>
      <c r="HQO21" s="12"/>
      <c r="HQP21" s="12"/>
      <c r="HQQ21" s="12"/>
      <c r="HQR21" s="12"/>
      <c r="HQS21" s="12"/>
      <c r="HQT21" s="12"/>
      <c r="HQU21" s="12"/>
      <c r="HQV21" s="12"/>
      <c r="HQW21" s="12"/>
      <c r="HQX21" s="12"/>
      <c r="HQY21" s="12"/>
      <c r="HQZ21" s="12"/>
      <c r="HRA21" s="12"/>
      <c r="HRB21" s="12"/>
      <c r="HRC21" s="12"/>
      <c r="HRD21" s="12"/>
      <c r="HRE21" s="12"/>
      <c r="HRF21" s="12"/>
      <c r="HRG21" s="12"/>
      <c r="HRH21" s="12"/>
      <c r="HRI21" s="12"/>
      <c r="HRJ21" s="12"/>
      <c r="HRK21" s="12"/>
      <c r="HRL21" s="12"/>
      <c r="HRM21" s="12"/>
      <c r="HRN21" s="12"/>
      <c r="HRO21" s="12"/>
      <c r="HRP21" s="12"/>
      <c r="HRQ21" s="12"/>
      <c r="HRR21" s="12"/>
      <c r="HRS21" s="12"/>
      <c r="HRT21" s="12"/>
      <c r="HRU21" s="12"/>
      <c r="HRV21" s="12"/>
      <c r="HRW21" s="12"/>
      <c r="HRX21" s="12"/>
      <c r="HRY21" s="12"/>
      <c r="HRZ21" s="12"/>
      <c r="HSA21" s="12"/>
      <c r="HSB21" s="12"/>
      <c r="HSC21" s="12"/>
      <c r="HSD21" s="12"/>
      <c r="HSE21" s="12"/>
      <c r="HSF21" s="12"/>
      <c r="HSG21" s="12"/>
      <c r="HSH21" s="12"/>
      <c r="HSI21" s="12"/>
      <c r="HSJ21" s="12"/>
      <c r="HSK21" s="12"/>
      <c r="HSL21" s="12"/>
      <c r="HSM21" s="12"/>
      <c r="HSN21" s="12"/>
      <c r="HSO21" s="12"/>
      <c r="HSP21" s="12"/>
      <c r="HSQ21" s="12"/>
      <c r="HSR21" s="12"/>
      <c r="HSS21" s="12"/>
      <c r="HST21" s="12"/>
      <c r="HSU21" s="12"/>
      <c r="HSV21" s="12"/>
      <c r="HSW21" s="12"/>
      <c r="HSX21" s="12"/>
      <c r="HSY21" s="12"/>
      <c r="HSZ21" s="12"/>
      <c r="HTA21" s="12"/>
      <c r="HTB21" s="12"/>
      <c r="HTC21" s="12"/>
      <c r="HTD21" s="12"/>
      <c r="HTE21" s="12"/>
      <c r="HTF21" s="12"/>
      <c r="HTG21" s="12"/>
      <c r="HTH21" s="12"/>
      <c r="HTI21" s="12"/>
      <c r="HTJ21" s="12"/>
      <c r="HTK21" s="12"/>
      <c r="HTL21" s="12"/>
      <c r="HTM21" s="12"/>
      <c r="HTN21" s="12"/>
      <c r="HTO21" s="12"/>
      <c r="HTP21" s="12"/>
      <c r="HTQ21" s="12"/>
      <c r="HTR21" s="12"/>
      <c r="HTS21" s="12"/>
      <c r="HTT21" s="12"/>
      <c r="HTU21" s="12"/>
      <c r="HTV21" s="12"/>
      <c r="HTW21" s="12"/>
      <c r="HTX21" s="12"/>
      <c r="HTY21" s="12"/>
      <c r="HTZ21" s="12"/>
      <c r="HUA21" s="12"/>
      <c r="HUB21" s="12"/>
      <c r="HUC21" s="12"/>
      <c r="HUD21" s="12"/>
      <c r="HUE21" s="12"/>
      <c r="HUF21" s="12"/>
      <c r="HUG21" s="12"/>
      <c r="HUH21" s="12"/>
      <c r="HUI21" s="12"/>
      <c r="HUJ21" s="12"/>
      <c r="HUK21" s="12"/>
      <c r="HUL21" s="12"/>
      <c r="HUM21" s="12"/>
      <c r="HUN21" s="12"/>
      <c r="HUO21" s="12"/>
      <c r="HUP21" s="12"/>
      <c r="HUQ21" s="12"/>
      <c r="HUR21" s="12"/>
      <c r="HUS21" s="12"/>
      <c r="HUT21" s="12"/>
      <c r="HUU21" s="12"/>
      <c r="HUV21" s="12"/>
      <c r="HUW21" s="12"/>
      <c r="HUX21" s="12"/>
      <c r="HUY21" s="12"/>
      <c r="HUZ21" s="12"/>
      <c r="HVA21" s="12"/>
      <c r="HVB21" s="12"/>
      <c r="HVC21" s="12"/>
      <c r="HVD21" s="12"/>
      <c r="HVE21" s="12"/>
      <c r="HVF21" s="12"/>
      <c r="HVG21" s="12"/>
      <c r="HVH21" s="12"/>
      <c r="HVI21" s="12"/>
      <c r="HVJ21" s="12"/>
      <c r="HVK21" s="12"/>
      <c r="HVL21" s="12"/>
      <c r="HVM21" s="12"/>
      <c r="HVN21" s="12"/>
      <c r="HVO21" s="12"/>
      <c r="HVP21" s="12"/>
      <c r="HVQ21" s="12"/>
      <c r="HVR21" s="12"/>
      <c r="HVS21" s="12"/>
      <c r="HVT21" s="12"/>
      <c r="HVU21" s="12"/>
      <c r="HVV21" s="12"/>
      <c r="HVW21" s="12"/>
      <c r="HVX21" s="12"/>
      <c r="HVY21" s="12"/>
      <c r="HVZ21" s="12"/>
      <c r="HWA21" s="12"/>
      <c r="HWB21" s="12"/>
      <c r="HWC21" s="12"/>
      <c r="HWD21" s="12"/>
      <c r="HWE21" s="12"/>
      <c r="HWF21" s="12"/>
      <c r="HWG21" s="12"/>
      <c r="HWH21" s="12"/>
      <c r="HWI21" s="12"/>
      <c r="HWJ21" s="12"/>
      <c r="HWK21" s="12"/>
      <c r="HWL21" s="12"/>
      <c r="HWM21" s="12"/>
      <c r="HWN21" s="12"/>
      <c r="HWO21" s="12"/>
      <c r="HWP21" s="12"/>
      <c r="HWQ21" s="12"/>
      <c r="HWR21" s="12"/>
      <c r="HWS21" s="12"/>
      <c r="HWT21" s="12"/>
      <c r="HWU21" s="12"/>
      <c r="HWV21" s="12"/>
      <c r="HWW21" s="12"/>
      <c r="HWX21" s="12"/>
      <c r="HWY21" s="12"/>
      <c r="HWZ21" s="12"/>
      <c r="HXA21" s="12"/>
      <c r="HXB21" s="12"/>
      <c r="HXC21" s="12"/>
      <c r="HXD21" s="12"/>
      <c r="HXE21" s="12"/>
      <c r="HXF21" s="12"/>
      <c r="HXG21" s="12"/>
      <c r="HXH21" s="12"/>
      <c r="HXI21" s="12"/>
      <c r="HXJ21" s="12"/>
      <c r="HXK21" s="12"/>
      <c r="HXL21" s="12"/>
      <c r="HXM21" s="12"/>
      <c r="HXN21" s="12"/>
      <c r="HXO21" s="12"/>
      <c r="HXP21" s="12"/>
      <c r="HXQ21" s="12"/>
      <c r="HXR21" s="12"/>
      <c r="HXS21" s="12"/>
      <c r="HXT21" s="12"/>
      <c r="HXU21" s="12"/>
      <c r="HXV21" s="12"/>
      <c r="HXW21" s="12"/>
      <c r="HXX21" s="12"/>
      <c r="HXY21" s="12"/>
      <c r="HXZ21" s="12"/>
      <c r="HYA21" s="12"/>
      <c r="HYB21" s="12"/>
      <c r="HYC21" s="12"/>
      <c r="HYD21" s="12"/>
      <c r="HYE21" s="12"/>
      <c r="HYF21" s="12"/>
      <c r="HYG21" s="12"/>
      <c r="HYH21" s="12"/>
      <c r="HYI21" s="12"/>
      <c r="HYJ21" s="12"/>
      <c r="HYK21" s="12"/>
      <c r="HYL21" s="12"/>
      <c r="HYM21" s="12"/>
      <c r="HYN21" s="12"/>
      <c r="HYO21" s="12"/>
      <c r="HYP21" s="12"/>
      <c r="HYQ21" s="12"/>
      <c r="HYR21" s="12"/>
      <c r="HYS21" s="12"/>
      <c r="HYT21" s="12"/>
      <c r="HYU21" s="12"/>
      <c r="HYV21" s="12"/>
      <c r="HYW21" s="12"/>
      <c r="HYX21" s="12"/>
      <c r="HYY21" s="12"/>
      <c r="HYZ21" s="12"/>
      <c r="HZA21" s="12"/>
      <c r="HZB21" s="12"/>
      <c r="HZC21" s="12"/>
      <c r="HZD21" s="12"/>
      <c r="HZE21" s="12"/>
      <c r="HZF21" s="12"/>
      <c r="HZG21" s="12"/>
      <c r="HZH21" s="12"/>
      <c r="HZI21" s="12"/>
      <c r="HZJ21" s="12"/>
      <c r="HZK21" s="12"/>
      <c r="HZL21" s="12"/>
      <c r="HZM21" s="12"/>
      <c r="HZN21" s="12"/>
      <c r="HZO21" s="12"/>
      <c r="HZP21" s="12"/>
      <c r="HZQ21" s="12"/>
      <c r="HZR21" s="12"/>
      <c r="HZS21" s="12"/>
      <c r="HZT21" s="12"/>
      <c r="HZU21" s="12"/>
      <c r="HZV21" s="12"/>
      <c r="HZW21" s="12"/>
      <c r="HZX21" s="12"/>
      <c r="HZY21" s="12"/>
      <c r="HZZ21" s="12"/>
      <c r="IAA21" s="12"/>
      <c r="IAB21" s="12"/>
      <c r="IAC21" s="12"/>
      <c r="IAD21" s="12"/>
      <c r="IAE21" s="12"/>
      <c r="IAF21" s="12"/>
      <c r="IAG21" s="12"/>
      <c r="IAH21" s="12"/>
      <c r="IAI21" s="12"/>
      <c r="IAJ21" s="12"/>
      <c r="IAK21" s="12"/>
      <c r="IAL21" s="12"/>
      <c r="IAM21" s="12"/>
      <c r="IAN21" s="12"/>
      <c r="IAO21" s="12"/>
      <c r="IAP21" s="12"/>
      <c r="IAQ21" s="12"/>
      <c r="IAR21" s="12"/>
      <c r="IAS21" s="12"/>
      <c r="IAT21" s="12"/>
      <c r="IAU21" s="12"/>
      <c r="IAV21" s="12"/>
      <c r="IAW21" s="12"/>
      <c r="IAX21" s="12"/>
      <c r="IAY21" s="12"/>
      <c r="IAZ21" s="12"/>
      <c r="IBA21" s="12"/>
      <c r="IBB21" s="12"/>
      <c r="IBC21" s="12"/>
      <c r="IBD21" s="12"/>
      <c r="IBE21" s="12"/>
      <c r="IBF21" s="12"/>
      <c r="IBG21" s="12"/>
      <c r="IBH21" s="12"/>
      <c r="IBI21" s="12"/>
      <c r="IBJ21" s="12"/>
      <c r="IBK21" s="12"/>
      <c r="IBL21" s="12"/>
      <c r="IBM21" s="12"/>
      <c r="IBN21" s="12"/>
      <c r="IBO21" s="12"/>
      <c r="IBP21" s="12"/>
      <c r="IBQ21" s="12"/>
      <c r="IBR21" s="12"/>
      <c r="IBS21" s="12"/>
      <c r="IBT21" s="12"/>
      <c r="IBU21" s="12"/>
      <c r="IBV21" s="12"/>
      <c r="IBW21" s="12"/>
      <c r="IBX21" s="12"/>
      <c r="IBY21" s="12"/>
      <c r="IBZ21" s="12"/>
      <c r="ICA21" s="12"/>
      <c r="ICB21" s="12"/>
      <c r="ICC21" s="12"/>
      <c r="ICD21" s="12"/>
      <c r="ICE21" s="12"/>
      <c r="ICF21" s="12"/>
      <c r="ICG21" s="12"/>
      <c r="ICH21" s="12"/>
      <c r="ICI21" s="12"/>
      <c r="ICJ21" s="12"/>
      <c r="ICK21" s="12"/>
      <c r="ICL21" s="12"/>
      <c r="ICM21" s="12"/>
      <c r="ICN21" s="12"/>
      <c r="ICO21" s="12"/>
      <c r="ICP21" s="12"/>
      <c r="ICQ21" s="12"/>
      <c r="ICR21" s="12"/>
      <c r="ICS21" s="12"/>
      <c r="ICT21" s="12"/>
      <c r="ICU21" s="12"/>
      <c r="ICV21" s="12"/>
      <c r="ICW21" s="12"/>
      <c r="ICX21" s="12"/>
      <c r="ICY21" s="12"/>
      <c r="ICZ21" s="12"/>
      <c r="IDA21" s="12"/>
      <c r="IDB21" s="12"/>
      <c r="IDC21" s="12"/>
      <c r="IDD21" s="12"/>
      <c r="IDE21" s="12"/>
      <c r="IDF21" s="12"/>
      <c r="IDG21" s="12"/>
      <c r="IDH21" s="12"/>
      <c r="IDI21" s="12"/>
      <c r="IDJ21" s="12"/>
      <c r="IDK21" s="12"/>
      <c r="IDL21" s="12"/>
      <c r="IDM21" s="12"/>
      <c r="IDN21" s="12"/>
      <c r="IDO21" s="12"/>
      <c r="IDP21" s="12"/>
      <c r="IDQ21" s="12"/>
      <c r="IDR21" s="12"/>
      <c r="IDS21" s="12"/>
      <c r="IDT21" s="12"/>
      <c r="IDU21" s="12"/>
      <c r="IDV21" s="12"/>
      <c r="IDW21" s="12"/>
      <c r="IDX21" s="12"/>
      <c r="IDY21" s="12"/>
      <c r="IDZ21" s="12"/>
      <c r="IEA21" s="12"/>
      <c r="IEB21" s="12"/>
      <c r="IEC21" s="12"/>
      <c r="IED21" s="12"/>
      <c r="IEE21" s="12"/>
      <c r="IEF21" s="12"/>
      <c r="IEG21" s="12"/>
      <c r="IEH21" s="12"/>
      <c r="IEI21" s="12"/>
      <c r="IEJ21" s="12"/>
      <c r="IEK21" s="12"/>
      <c r="IEL21" s="12"/>
      <c r="IEM21" s="12"/>
      <c r="IEN21" s="12"/>
      <c r="IEO21" s="12"/>
      <c r="IEP21" s="12"/>
      <c r="IEQ21" s="12"/>
      <c r="IER21" s="12"/>
      <c r="IES21" s="12"/>
      <c r="IET21" s="12"/>
      <c r="IEU21" s="12"/>
      <c r="IEV21" s="12"/>
      <c r="IEW21" s="12"/>
      <c r="IEX21" s="12"/>
      <c r="IEY21" s="12"/>
      <c r="IEZ21" s="12"/>
      <c r="IFA21" s="12"/>
      <c r="IFB21" s="12"/>
      <c r="IFC21" s="12"/>
      <c r="IFD21" s="12"/>
      <c r="IFE21" s="12"/>
      <c r="IFF21" s="12"/>
      <c r="IFG21" s="12"/>
      <c r="IFH21" s="12"/>
      <c r="IFI21" s="12"/>
      <c r="IFJ21" s="12"/>
      <c r="IFK21" s="12"/>
      <c r="IFL21" s="12"/>
      <c r="IFM21" s="12"/>
      <c r="IFN21" s="12"/>
      <c r="IFO21" s="12"/>
      <c r="IFP21" s="12"/>
      <c r="IFQ21" s="12"/>
      <c r="IFR21" s="12"/>
      <c r="IFS21" s="12"/>
      <c r="IFT21" s="12"/>
      <c r="IFU21" s="12"/>
      <c r="IFV21" s="12"/>
      <c r="IFW21" s="12"/>
      <c r="IFX21" s="12"/>
      <c r="IFY21" s="12"/>
      <c r="IFZ21" s="12"/>
      <c r="IGA21" s="12"/>
      <c r="IGB21" s="12"/>
      <c r="IGC21" s="12"/>
      <c r="IGD21" s="12"/>
      <c r="IGE21" s="12"/>
      <c r="IGF21" s="12"/>
      <c r="IGG21" s="12"/>
      <c r="IGH21" s="12"/>
      <c r="IGI21" s="12"/>
      <c r="IGJ21" s="12"/>
      <c r="IGK21" s="12"/>
      <c r="IGL21" s="12"/>
      <c r="IGM21" s="12"/>
      <c r="IGN21" s="12"/>
      <c r="IGO21" s="12"/>
      <c r="IGP21" s="12"/>
      <c r="IGQ21" s="12"/>
      <c r="IGR21" s="12"/>
      <c r="IGS21" s="12"/>
      <c r="IGT21" s="12"/>
      <c r="IGU21" s="12"/>
      <c r="IGV21" s="12"/>
      <c r="IGW21" s="12"/>
      <c r="IGX21" s="12"/>
      <c r="IGY21" s="12"/>
      <c r="IGZ21" s="12"/>
      <c r="IHA21" s="12"/>
      <c r="IHB21" s="12"/>
      <c r="IHC21" s="12"/>
      <c r="IHD21" s="12"/>
      <c r="IHE21" s="12"/>
      <c r="IHF21" s="12"/>
      <c r="IHG21" s="12"/>
      <c r="IHH21" s="12"/>
      <c r="IHI21" s="12"/>
      <c r="IHJ21" s="12"/>
      <c r="IHK21" s="12"/>
      <c r="IHL21" s="12"/>
      <c r="IHM21" s="12"/>
      <c r="IHN21" s="12"/>
      <c r="IHO21" s="12"/>
      <c r="IHP21" s="12"/>
      <c r="IHQ21" s="12"/>
      <c r="IHR21" s="12"/>
      <c r="IHS21" s="12"/>
      <c r="IHT21" s="12"/>
      <c r="IHU21" s="12"/>
      <c r="IHV21" s="12"/>
      <c r="IHW21" s="12"/>
      <c r="IHX21" s="12"/>
      <c r="IHY21" s="12"/>
      <c r="IHZ21" s="12"/>
      <c r="IIA21" s="12"/>
      <c r="IIB21" s="12"/>
      <c r="IIC21" s="12"/>
      <c r="IID21" s="12"/>
      <c r="IIE21" s="12"/>
      <c r="IIF21" s="12"/>
      <c r="IIG21" s="12"/>
      <c r="IIH21" s="12"/>
      <c r="III21" s="12"/>
      <c r="IIJ21" s="12"/>
      <c r="IIK21" s="12"/>
      <c r="IIL21" s="12"/>
      <c r="IIM21" s="12"/>
      <c r="IIN21" s="12"/>
      <c r="IIO21" s="12"/>
      <c r="IIP21" s="12"/>
      <c r="IIQ21" s="12"/>
      <c r="IIR21" s="12"/>
      <c r="IIS21" s="12"/>
      <c r="IIT21" s="12"/>
      <c r="IIU21" s="12"/>
      <c r="IIV21" s="12"/>
      <c r="IIW21" s="12"/>
      <c r="IIX21" s="12"/>
      <c r="IIY21" s="12"/>
      <c r="IIZ21" s="12"/>
      <c r="IJA21" s="12"/>
      <c r="IJB21" s="12"/>
      <c r="IJC21" s="12"/>
      <c r="IJD21" s="12"/>
      <c r="IJE21" s="12"/>
      <c r="IJF21" s="12"/>
      <c r="IJG21" s="12"/>
      <c r="IJH21" s="12"/>
      <c r="IJI21" s="12"/>
      <c r="IJJ21" s="12"/>
      <c r="IJK21" s="12"/>
      <c r="IJL21" s="12"/>
      <c r="IJM21" s="12"/>
      <c r="IJN21" s="12"/>
      <c r="IJO21" s="12"/>
      <c r="IJP21" s="12"/>
      <c r="IJQ21" s="12"/>
      <c r="IJR21" s="12"/>
      <c r="IJS21" s="12"/>
      <c r="IJT21" s="12"/>
      <c r="IJU21" s="12"/>
      <c r="IJV21" s="12"/>
      <c r="IJW21" s="12"/>
      <c r="IJX21" s="12"/>
      <c r="IJY21" s="12"/>
      <c r="IJZ21" s="12"/>
      <c r="IKA21" s="12"/>
      <c r="IKB21" s="12"/>
      <c r="IKC21" s="12"/>
      <c r="IKD21" s="12"/>
      <c r="IKE21" s="12"/>
      <c r="IKF21" s="12"/>
      <c r="IKG21" s="12"/>
      <c r="IKH21" s="12"/>
      <c r="IKI21" s="12"/>
      <c r="IKJ21" s="12"/>
      <c r="IKK21" s="12"/>
      <c r="IKL21" s="12"/>
      <c r="IKM21" s="12"/>
      <c r="IKN21" s="12"/>
      <c r="IKO21" s="12"/>
      <c r="IKP21" s="12"/>
      <c r="IKQ21" s="12"/>
      <c r="IKR21" s="12"/>
      <c r="IKS21" s="12"/>
      <c r="IKT21" s="12"/>
      <c r="IKU21" s="12"/>
      <c r="IKV21" s="12"/>
      <c r="IKW21" s="12"/>
      <c r="IKX21" s="12"/>
      <c r="IKY21" s="12"/>
      <c r="IKZ21" s="12"/>
      <c r="ILA21" s="12"/>
      <c r="ILB21" s="12"/>
      <c r="ILC21" s="12"/>
      <c r="ILD21" s="12"/>
      <c r="ILE21" s="12"/>
      <c r="ILF21" s="12"/>
      <c r="ILG21" s="12"/>
      <c r="ILH21" s="12"/>
      <c r="ILI21" s="12"/>
      <c r="ILJ21" s="12"/>
      <c r="ILK21" s="12"/>
      <c r="ILL21" s="12"/>
      <c r="ILM21" s="12"/>
      <c r="ILN21" s="12"/>
      <c r="ILO21" s="12"/>
      <c r="ILP21" s="12"/>
      <c r="ILQ21" s="12"/>
      <c r="ILR21" s="12"/>
      <c r="ILS21" s="12"/>
      <c r="ILT21" s="12"/>
      <c r="ILU21" s="12"/>
      <c r="ILV21" s="12"/>
      <c r="ILW21" s="12"/>
      <c r="ILX21" s="12"/>
      <c r="ILY21" s="12"/>
      <c r="ILZ21" s="12"/>
      <c r="IMA21" s="12"/>
      <c r="IMB21" s="12"/>
      <c r="IMC21" s="12"/>
      <c r="IMD21" s="12"/>
      <c r="IME21" s="12"/>
      <c r="IMF21" s="12"/>
      <c r="IMG21" s="12"/>
      <c r="IMH21" s="12"/>
      <c r="IMI21" s="12"/>
      <c r="IMJ21" s="12"/>
      <c r="IMK21" s="12"/>
      <c r="IML21" s="12"/>
      <c r="IMM21" s="12"/>
      <c r="IMN21" s="12"/>
      <c r="IMO21" s="12"/>
      <c r="IMP21" s="12"/>
      <c r="IMQ21" s="12"/>
      <c r="IMR21" s="12"/>
      <c r="IMS21" s="12"/>
      <c r="IMT21" s="12"/>
      <c r="IMU21" s="12"/>
      <c r="IMV21" s="12"/>
      <c r="IMW21" s="12"/>
      <c r="IMX21" s="12"/>
      <c r="IMY21" s="12"/>
      <c r="IMZ21" s="12"/>
      <c r="INA21" s="12"/>
      <c r="INB21" s="12"/>
      <c r="INC21" s="12"/>
      <c r="IND21" s="12"/>
      <c r="INE21" s="12"/>
      <c r="INF21" s="12"/>
      <c r="ING21" s="12"/>
      <c r="INH21" s="12"/>
      <c r="INI21" s="12"/>
      <c r="INJ21" s="12"/>
      <c r="INK21" s="12"/>
      <c r="INL21" s="12"/>
      <c r="INM21" s="12"/>
      <c r="INN21" s="12"/>
      <c r="INO21" s="12"/>
      <c r="INP21" s="12"/>
      <c r="INQ21" s="12"/>
      <c r="INR21" s="12"/>
      <c r="INS21" s="12"/>
      <c r="INT21" s="12"/>
      <c r="INU21" s="12"/>
      <c r="INV21" s="12"/>
      <c r="INW21" s="12"/>
      <c r="INX21" s="12"/>
      <c r="INY21" s="12"/>
      <c r="INZ21" s="12"/>
      <c r="IOA21" s="12"/>
      <c r="IOB21" s="12"/>
      <c r="IOC21" s="12"/>
      <c r="IOD21" s="12"/>
      <c r="IOE21" s="12"/>
      <c r="IOF21" s="12"/>
      <c r="IOG21" s="12"/>
      <c r="IOH21" s="12"/>
      <c r="IOI21" s="12"/>
      <c r="IOJ21" s="12"/>
      <c r="IOK21" s="12"/>
      <c r="IOL21" s="12"/>
      <c r="IOM21" s="12"/>
      <c r="ION21" s="12"/>
      <c r="IOO21" s="12"/>
      <c r="IOP21" s="12"/>
      <c r="IOQ21" s="12"/>
      <c r="IOR21" s="12"/>
      <c r="IOS21" s="12"/>
      <c r="IOT21" s="12"/>
      <c r="IOU21" s="12"/>
      <c r="IOV21" s="12"/>
      <c r="IOW21" s="12"/>
      <c r="IOX21" s="12"/>
      <c r="IOY21" s="12"/>
      <c r="IOZ21" s="12"/>
      <c r="IPA21" s="12"/>
      <c r="IPB21" s="12"/>
      <c r="IPC21" s="12"/>
      <c r="IPD21" s="12"/>
      <c r="IPE21" s="12"/>
      <c r="IPF21" s="12"/>
      <c r="IPG21" s="12"/>
      <c r="IPH21" s="12"/>
      <c r="IPI21" s="12"/>
      <c r="IPJ21" s="12"/>
      <c r="IPK21" s="12"/>
      <c r="IPL21" s="12"/>
      <c r="IPM21" s="12"/>
      <c r="IPN21" s="12"/>
      <c r="IPO21" s="12"/>
      <c r="IPP21" s="12"/>
      <c r="IPQ21" s="12"/>
      <c r="IPR21" s="12"/>
      <c r="IPS21" s="12"/>
      <c r="IPT21" s="12"/>
      <c r="IPU21" s="12"/>
      <c r="IPV21" s="12"/>
      <c r="IPW21" s="12"/>
      <c r="IPX21" s="12"/>
      <c r="IPY21" s="12"/>
      <c r="IPZ21" s="12"/>
      <c r="IQA21" s="12"/>
      <c r="IQB21" s="12"/>
      <c r="IQC21" s="12"/>
      <c r="IQD21" s="12"/>
      <c r="IQE21" s="12"/>
      <c r="IQF21" s="12"/>
      <c r="IQG21" s="12"/>
      <c r="IQH21" s="12"/>
      <c r="IQI21" s="12"/>
      <c r="IQJ21" s="12"/>
      <c r="IQK21" s="12"/>
      <c r="IQL21" s="12"/>
      <c r="IQM21" s="12"/>
      <c r="IQN21" s="12"/>
      <c r="IQO21" s="12"/>
      <c r="IQP21" s="12"/>
      <c r="IQQ21" s="12"/>
      <c r="IQR21" s="12"/>
      <c r="IQS21" s="12"/>
      <c r="IQT21" s="12"/>
      <c r="IQU21" s="12"/>
      <c r="IQV21" s="12"/>
      <c r="IQW21" s="12"/>
      <c r="IQX21" s="12"/>
      <c r="IQY21" s="12"/>
      <c r="IQZ21" s="12"/>
      <c r="IRA21" s="12"/>
      <c r="IRB21" s="12"/>
      <c r="IRC21" s="12"/>
      <c r="IRD21" s="12"/>
      <c r="IRE21" s="12"/>
      <c r="IRF21" s="12"/>
      <c r="IRG21" s="12"/>
      <c r="IRH21" s="12"/>
      <c r="IRI21" s="12"/>
      <c r="IRJ21" s="12"/>
      <c r="IRK21" s="12"/>
      <c r="IRL21" s="12"/>
      <c r="IRM21" s="12"/>
      <c r="IRN21" s="12"/>
      <c r="IRO21" s="12"/>
      <c r="IRP21" s="12"/>
      <c r="IRQ21" s="12"/>
      <c r="IRR21" s="12"/>
      <c r="IRS21" s="12"/>
      <c r="IRT21" s="12"/>
      <c r="IRU21" s="12"/>
      <c r="IRV21" s="12"/>
      <c r="IRW21" s="12"/>
      <c r="IRX21" s="12"/>
      <c r="IRY21" s="12"/>
      <c r="IRZ21" s="12"/>
      <c r="ISA21" s="12"/>
      <c r="ISB21" s="12"/>
      <c r="ISC21" s="12"/>
      <c r="ISD21" s="12"/>
      <c r="ISE21" s="12"/>
      <c r="ISF21" s="12"/>
      <c r="ISG21" s="12"/>
      <c r="ISH21" s="12"/>
      <c r="ISI21" s="12"/>
      <c r="ISJ21" s="12"/>
      <c r="ISK21" s="12"/>
      <c r="ISL21" s="12"/>
      <c r="ISM21" s="12"/>
      <c r="ISN21" s="12"/>
      <c r="ISO21" s="12"/>
      <c r="ISP21" s="12"/>
      <c r="ISQ21" s="12"/>
      <c r="ISR21" s="12"/>
      <c r="ISS21" s="12"/>
      <c r="IST21" s="12"/>
      <c r="ISU21" s="12"/>
      <c r="ISV21" s="12"/>
      <c r="ISW21" s="12"/>
      <c r="ISX21" s="12"/>
      <c r="ISY21" s="12"/>
      <c r="ISZ21" s="12"/>
      <c r="ITA21" s="12"/>
      <c r="ITB21" s="12"/>
      <c r="ITC21" s="12"/>
      <c r="ITD21" s="12"/>
      <c r="ITE21" s="12"/>
      <c r="ITF21" s="12"/>
      <c r="ITG21" s="12"/>
      <c r="ITH21" s="12"/>
      <c r="ITI21" s="12"/>
      <c r="ITJ21" s="12"/>
      <c r="ITK21" s="12"/>
      <c r="ITL21" s="12"/>
      <c r="ITM21" s="12"/>
      <c r="ITN21" s="12"/>
      <c r="ITO21" s="12"/>
      <c r="ITP21" s="12"/>
      <c r="ITQ21" s="12"/>
      <c r="ITR21" s="12"/>
      <c r="ITS21" s="12"/>
      <c r="ITT21" s="12"/>
      <c r="ITU21" s="12"/>
      <c r="ITV21" s="12"/>
      <c r="ITW21" s="12"/>
      <c r="ITX21" s="12"/>
      <c r="ITY21" s="12"/>
      <c r="ITZ21" s="12"/>
      <c r="IUA21" s="12"/>
      <c r="IUB21" s="12"/>
      <c r="IUC21" s="12"/>
      <c r="IUD21" s="12"/>
      <c r="IUE21" s="12"/>
      <c r="IUF21" s="12"/>
      <c r="IUG21" s="12"/>
      <c r="IUH21" s="12"/>
      <c r="IUI21" s="12"/>
      <c r="IUJ21" s="12"/>
      <c r="IUK21" s="12"/>
      <c r="IUL21" s="12"/>
      <c r="IUM21" s="12"/>
      <c r="IUN21" s="12"/>
      <c r="IUO21" s="12"/>
      <c r="IUP21" s="12"/>
      <c r="IUQ21" s="12"/>
      <c r="IUR21" s="12"/>
      <c r="IUS21" s="12"/>
      <c r="IUT21" s="12"/>
      <c r="IUU21" s="12"/>
      <c r="IUV21" s="12"/>
      <c r="IUW21" s="12"/>
      <c r="IUX21" s="12"/>
      <c r="IUY21" s="12"/>
      <c r="IUZ21" s="12"/>
      <c r="IVA21" s="12"/>
      <c r="IVB21" s="12"/>
      <c r="IVC21" s="12"/>
      <c r="IVD21" s="12"/>
      <c r="IVE21" s="12"/>
      <c r="IVF21" s="12"/>
      <c r="IVG21" s="12"/>
      <c r="IVH21" s="12"/>
      <c r="IVI21" s="12"/>
      <c r="IVJ21" s="12"/>
      <c r="IVK21" s="12"/>
      <c r="IVL21" s="12"/>
      <c r="IVM21" s="12"/>
      <c r="IVN21" s="12"/>
      <c r="IVO21" s="12"/>
      <c r="IVP21" s="12"/>
      <c r="IVQ21" s="12"/>
      <c r="IVR21" s="12"/>
      <c r="IVS21" s="12"/>
      <c r="IVT21" s="12"/>
      <c r="IVU21" s="12"/>
      <c r="IVV21" s="12"/>
      <c r="IVW21" s="12"/>
      <c r="IVX21" s="12"/>
      <c r="IVY21" s="12"/>
      <c r="IVZ21" s="12"/>
      <c r="IWA21" s="12"/>
      <c r="IWB21" s="12"/>
      <c r="IWC21" s="12"/>
      <c r="IWD21" s="12"/>
      <c r="IWE21" s="12"/>
      <c r="IWF21" s="12"/>
      <c r="IWG21" s="12"/>
      <c r="IWH21" s="12"/>
      <c r="IWI21" s="12"/>
      <c r="IWJ21" s="12"/>
      <c r="IWK21" s="12"/>
      <c r="IWL21" s="12"/>
      <c r="IWM21" s="12"/>
      <c r="IWN21" s="12"/>
      <c r="IWO21" s="12"/>
      <c r="IWP21" s="12"/>
      <c r="IWQ21" s="12"/>
      <c r="IWR21" s="12"/>
      <c r="IWS21" s="12"/>
      <c r="IWT21" s="12"/>
      <c r="IWU21" s="12"/>
      <c r="IWV21" s="12"/>
      <c r="IWW21" s="12"/>
      <c r="IWX21" s="12"/>
      <c r="IWY21" s="12"/>
      <c r="IWZ21" s="12"/>
      <c r="IXA21" s="12"/>
      <c r="IXB21" s="12"/>
      <c r="IXC21" s="12"/>
      <c r="IXD21" s="12"/>
      <c r="IXE21" s="12"/>
      <c r="IXF21" s="12"/>
      <c r="IXG21" s="12"/>
      <c r="IXH21" s="12"/>
      <c r="IXI21" s="12"/>
      <c r="IXJ21" s="12"/>
      <c r="IXK21" s="12"/>
      <c r="IXL21" s="12"/>
      <c r="IXM21" s="12"/>
      <c r="IXN21" s="12"/>
      <c r="IXO21" s="12"/>
      <c r="IXP21" s="12"/>
      <c r="IXQ21" s="12"/>
      <c r="IXR21" s="12"/>
      <c r="IXS21" s="12"/>
      <c r="IXT21" s="12"/>
      <c r="IXU21" s="12"/>
      <c r="IXV21" s="12"/>
      <c r="IXW21" s="12"/>
      <c r="IXX21" s="12"/>
      <c r="IXY21" s="12"/>
      <c r="IXZ21" s="12"/>
      <c r="IYA21" s="12"/>
      <c r="IYB21" s="12"/>
      <c r="IYC21" s="12"/>
      <c r="IYD21" s="12"/>
      <c r="IYE21" s="12"/>
      <c r="IYF21" s="12"/>
      <c r="IYG21" s="12"/>
      <c r="IYH21" s="12"/>
      <c r="IYI21" s="12"/>
      <c r="IYJ21" s="12"/>
      <c r="IYK21" s="12"/>
      <c r="IYL21" s="12"/>
      <c r="IYM21" s="12"/>
      <c r="IYN21" s="12"/>
      <c r="IYO21" s="12"/>
      <c r="IYP21" s="12"/>
      <c r="IYQ21" s="12"/>
      <c r="IYR21" s="12"/>
      <c r="IYS21" s="12"/>
      <c r="IYT21" s="12"/>
      <c r="IYU21" s="12"/>
      <c r="IYV21" s="12"/>
      <c r="IYW21" s="12"/>
      <c r="IYX21" s="12"/>
      <c r="IYY21" s="12"/>
      <c r="IYZ21" s="12"/>
      <c r="IZA21" s="12"/>
      <c r="IZB21" s="12"/>
      <c r="IZC21" s="12"/>
      <c r="IZD21" s="12"/>
      <c r="IZE21" s="12"/>
      <c r="IZF21" s="12"/>
      <c r="IZG21" s="12"/>
      <c r="IZH21" s="12"/>
      <c r="IZI21" s="12"/>
      <c r="IZJ21" s="12"/>
      <c r="IZK21" s="12"/>
      <c r="IZL21" s="12"/>
      <c r="IZM21" s="12"/>
      <c r="IZN21" s="12"/>
      <c r="IZO21" s="12"/>
      <c r="IZP21" s="12"/>
      <c r="IZQ21" s="12"/>
      <c r="IZR21" s="12"/>
      <c r="IZS21" s="12"/>
      <c r="IZT21" s="12"/>
      <c r="IZU21" s="12"/>
      <c r="IZV21" s="12"/>
      <c r="IZW21" s="12"/>
      <c r="IZX21" s="12"/>
      <c r="IZY21" s="12"/>
      <c r="IZZ21" s="12"/>
      <c r="JAA21" s="12"/>
      <c r="JAB21" s="12"/>
      <c r="JAC21" s="12"/>
      <c r="JAD21" s="12"/>
      <c r="JAE21" s="12"/>
      <c r="JAF21" s="12"/>
      <c r="JAG21" s="12"/>
      <c r="JAH21" s="12"/>
      <c r="JAI21" s="12"/>
      <c r="JAJ21" s="12"/>
      <c r="JAK21" s="12"/>
      <c r="JAL21" s="12"/>
      <c r="JAM21" s="12"/>
      <c r="JAN21" s="12"/>
      <c r="JAO21" s="12"/>
      <c r="JAP21" s="12"/>
      <c r="JAQ21" s="12"/>
      <c r="JAR21" s="12"/>
      <c r="JAS21" s="12"/>
      <c r="JAT21" s="12"/>
      <c r="JAU21" s="12"/>
      <c r="JAV21" s="12"/>
      <c r="JAW21" s="12"/>
      <c r="JAX21" s="12"/>
      <c r="JAY21" s="12"/>
      <c r="JAZ21" s="12"/>
      <c r="JBA21" s="12"/>
      <c r="JBB21" s="12"/>
      <c r="JBC21" s="12"/>
      <c r="JBD21" s="12"/>
      <c r="JBE21" s="12"/>
      <c r="JBF21" s="12"/>
      <c r="JBG21" s="12"/>
      <c r="JBH21" s="12"/>
      <c r="JBI21" s="12"/>
      <c r="JBJ21" s="12"/>
      <c r="JBK21" s="12"/>
      <c r="JBL21" s="12"/>
      <c r="JBM21" s="12"/>
      <c r="JBN21" s="12"/>
      <c r="JBO21" s="12"/>
      <c r="JBP21" s="12"/>
      <c r="JBQ21" s="12"/>
      <c r="JBR21" s="12"/>
      <c r="JBS21" s="12"/>
      <c r="JBT21" s="12"/>
      <c r="JBU21" s="12"/>
      <c r="JBV21" s="12"/>
      <c r="JBW21" s="12"/>
      <c r="JBX21" s="12"/>
      <c r="JBY21" s="12"/>
      <c r="JBZ21" s="12"/>
      <c r="JCA21" s="12"/>
      <c r="JCB21" s="12"/>
      <c r="JCC21" s="12"/>
      <c r="JCD21" s="12"/>
      <c r="JCE21" s="12"/>
      <c r="JCF21" s="12"/>
      <c r="JCG21" s="12"/>
      <c r="JCH21" s="12"/>
      <c r="JCI21" s="12"/>
      <c r="JCJ21" s="12"/>
      <c r="JCK21" s="12"/>
      <c r="JCL21" s="12"/>
      <c r="JCM21" s="12"/>
      <c r="JCN21" s="12"/>
      <c r="JCO21" s="12"/>
      <c r="JCP21" s="12"/>
      <c r="JCQ21" s="12"/>
      <c r="JCR21" s="12"/>
      <c r="JCS21" s="12"/>
      <c r="JCT21" s="12"/>
      <c r="JCU21" s="12"/>
      <c r="JCV21" s="12"/>
      <c r="JCW21" s="12"/>
      <c r="JCX21" s="12"/>
      <c r="JCY21" s="12"/>
      <c r="JCZ21" s="12"/>
      <c r="JDA21" s="12"/>
      <c r="JDB21" s="12"/>
      <c r="JDC21" s="12"/>
      <c r="JDD21" s="12"/>
      <c r="JDE21" s="12"/>
      <c r="JDF21" s="12"/>
      <c r="JDG21" s="12"/>
      <c r="JDH21" s="12"/>
      <c r="JDI21" s="12"/>
      <c r="JDJ21" s="12"/>
      <c r="JDK21" s="12"/>
      <c r="JDL21" s="12"/>
      <c r="JDM21" s="12"/>
      <c r="JDN21" s="12"/>
      <c r="JDO21" s="12"/>
      <c r="JDP21" s="12"/>
      <c r="JDQ21" s="12"/>
      <c r="JDR21" s="12"/>
      <c r="JDS21" s="12"/>
      <c r="JDT21" s="12"/>
      <c r="JDU21" s="12"/>
      <c r="JDV21" s="12"/>
      <c r="JDW21" s="12"/>
      <c r="JDX21" s="12"/>
      <c r="JDY21" s="12"/>
      <c r="JDZ21" s="12"/>
      <c r="JEA21" s="12"/>
      <c r="JEB21" s="12"/>
      <c r="JEC21" s="12"/>
      <c r="JED21" s="12"/>
      <c r="JEE21" s="12"/>
      <c r="JEF21" s="12"/>
      <c r="JEG21" s="12"/>
      <c r="JEH21" s="12"/>
      <c r="JEI21" s="12"/>
      <c r="JEJ21" s="12"/>
      <c r="JEK21" s="12"/>
      <c r="JEL21" s="12"/>
      <c r="JEM21" s="12"/>
      <c r="JEN21" s="12"/>
      <c r="JEO21" s="12"/>
      <c r="JEP21" s="12"/>
      <c r="JEQ21" s="12"/>
      <c r="JER21" s="12"/>
      <c r="JES21" s="12"/>
      <c r="JET21" s="12"/>
      <c r="JEU21" s="12"/>
      <c r="JEV21" s="12"/>
      <c r="JEW21" s="12"/>
      <c r="JEX21" s="12"/>
      <c r="JEY21" s="12"/>
      <c r="JEZ21" s="12"/>
      <c r="JFA21" s="12"/>
      <c r="JFB21" s="12"/>
      <c r="JFC21" s="12"/>
      <c r="JFD21" s="12"/>
      <c r="JFE21" s="12"/>
      <c r="JFF21" s="12"/>
      <c r="JFG21" s="12"/>
      <c r="JFH21" s="12"/>
      <c r="JFI21" s="12"/>
      <c r="JFJ21" s="12"/>
      <c r="JFK21" s="12"/>
      <c r="JFL21" s="12"/>
      <c r="JFM21" s="12"/>
      <c r="JFN21" s="12"/>
      <c r="JFO21" s="12"/>
      <c r="JFP21" s="12"/>
      <c r="JFQ21" s="12"/>
      <c r="JFR21" s="12"/>
      <c r="JFS21" s="12"/>
      <c r="JFT21" s="12"/>
      <c r="JFU21" s="12"/>
      <c r="JFV21" s="12"/>
      <c r="JFW21" s="12"/>
      <c r="JFX21" s="12"/>
      <c r="JFY21" s="12"/>
      <c r="JFZ21" s="12"/>
      <c r="JGA21" s="12"/>
      <c r="JGB21" s="12"/>
      <c r="JGC21" s="12"/>
      <c r="JGD21" s="12"/>
      <c r="JGE21" s="12"/>
      <c r="JGF21" s="12"/>
      <c r="JGG21" s="12"/>
      <c r="JGH21" s="12"/>
      <c r="JGI21" s="12"/>
      <c r="JGJ21" s="12"/>
      <c r="JGK21" s="12"/>
      <c r="JGL21" s="12"/>
      <c r="JGM21" s="12"/>
      <c r="JGN21" s="12"/>
      <c r="JGO21" s="12"/>
      <c r="JGP21" s="12"/>
      <c r="JGQ21" s="12"/>
      <c r="JGR21" s="12"/>
      <c r="JGS21" s="12"/>
      <c r="JGT21" s="12"/>
      <c r="JGU21" s="12"/>
      <c r="JGV21" s="12"/>
      <c r="JGW21" s="12"/>
      <c r="JGX21" s="12"/>
      <c r="JGY21" s="12"/>
      <c r="JGZ21" s="12"/>
      <c r="JHA21" s="12"/>
      <c r="JHB21" s="12"/>
      <c r="JHC21" s="12"/>
      <c r="JHD21" s="12"/>
      <c r="JHE21" s="12"/>
      <c r="JHF21" s="12"/>
      <c r="JHG21" s="12"/>
      <c r="JHH21" s="12"/>
      <c r="JHI21" s="12"/>
      <c r="JHJ21" s="12"/>
      <c r="JHK21" s="12"/>
      <c r="JHL21" s="12"/>
      <c r="JHM21" s="12"/>
      <c r="JHN21" s="12"/>
      <c r="JHO21" s="12"/>
      <c r="JHP21" s="12"/>
      <c r="JHQ21" s="12"/>
      <c r="JHR21" s="12"/>
      <c r="JHS21" s="12"/>
      <c r="JHT21" s="12"/>
      <c r="JHU21" s="12"/>
      <c r="JHV21" s="12"/>
      <c r="JHW21" s="12"/>
      <c r="JHX21" s="12"/>
      <c r="JHY21" s="12"/>
      <c r="JHZ21" s="12"/>
      <c r="JIA21" s="12"/>
      <c r="JIB21" s="12"/>
      <c r="JIC21" s="12"/>
      <c r="JID21" s="12"/>
      <c r="JIE21" s="12"/>
      <c r="JIF21" s="12"/>
      <c r="JIG21" s="12"/>
      <c r="JIH21" s="12"/>
      <c r="JII21" s="12"/>
      <c r="JIJ21" s="12"/>
      <c r="JIK21" s="12"/>
      <c r="JIL21" s="12"/>
      <c r="JIM21" s="12"/>
      <c r="JIN21" s="12"/>
      <c r="JIO21" s="12"/>
      <c r="JIP21" s="12"/>
      <c r="JIQ21" s="12"/>
      <c r="JIR21" s="12"/>
      <c r="JIS21" s="12"/>
      <c r="JIT21" s="12"/>
      <c r="JIU21" s="12"/>
      <c r="JIV21" s="12"/>
      <c r="JIW21" s="12"/>
      <c r="JIX21" s="12"/>
      <c r="JIY21" s="12"/>
      <c r="JIZ21" s="12"/>
      <c r="JJA21" s="12"/>
      <c r="JJB21" s="12"/>
      <c r="JJC21" s="12"/>
      <c r="JJD21" s="12"/>
      <c r="JJE21" s="12"/>
      <c r="JJF21" s="12"/>
      <c r="JJG21" s="12"/>
      <c r="JJH21" s="12"/>
      <c r="JJI21" s="12"/>
      <c r="JJJ21" s="12"/>
      <c r="JJK21" s="12"/>
      <c r="JJL21" s="12"/>
      <c r="JJM21" s="12"/>
      <c r="JJN21" s="12"/>
      <c r="JJO21" s="12"/>
      <c r="JJP21" s="12"/>
      <c r="JJQ21" s="12"/>
      <c r="JJR21" s="12"/>
      <c r="JJS21" s="12"/>
      <c r="JJT21" s="12"/>
      <c r="JJU21" s="12"/>
      <c r="JJV21" s="12"/>
      <c r="JJW21" s="12"/>
      <c r="JJX21" s="12"/>
      <c r="JJY21" s="12"/>
      <c r="JJZ21" s="12"/>
      <c r="JKA21" s="12"/>
      <c r="JKB21" s="12"/>
      <c r="JKC21" s="12"/>
      <c r="JKD21" s="12"/>
      <c r="JKE21" s="12"/>
      <c r="JKF21" s="12"/>
      <c r="JKG21" s="12"/>
      <c r="JKH21" s="12"/>
      <c r="JKI21" s="12"/>
      <c r="JKJ21" s="12"/>
      <c r="JKK21" s="12"/>
      <c r="JKL21" s="12"/>
      <c r="JKM21" s="12"/>
      <c r="JKN21" s="12"/>
      <c r="JKO21" s="12"/>
      <c r="JKP21" s="12"/>
      <c r="JKQ21" s="12"/>
      <c r="JKR21" s="12"/>
      <c r="JKS21" s="12"/>
      <c r="JKT21" s="12"/>
      <c r="JKU21" s="12"/>
      <c r="JKV21" s="12"/>
      <c r="JKW21" s="12"/>
      <c r="JKX21" s="12"/>
      <c r="JKY21" s="12"/>
      <c r="JKZ21" s="12"/>
      <c r="JLA21" s="12"/>
      <c r="JLB21" s="12"/>
      <c r="JLC21" s="12"/>
      <c r="JLD21" s="12"/>
      <c r="JLE21" s="12"/>
      <c r="JLF21" s="12"/>
      <c r="JLG21" s="12"/>
      <c r="JLH21" s="12"/>
      <c r="JLI21" s="12"/>
      <c r="JLJ21" s="12"/>
      <c r="JLK21" s="12"/>
      <c r="JLL21" s="12"/>
      <c r="JLM21" s="12"/>
      <c r="JLN21" s="12"/>
      <c r="JLO21" s="12"/>
      <c r="JLP21" s="12"/>
      <c r="JLQ21" s="12"/>
      <c r="JLR21" s="12"/>
      <c r="JLS21" s="12"/>
      <c r="JLT21" s="12"/>
      <c r="JLU21" s="12"/>
      <c r="JLV21" s="12"/>
      <c r="JLW21" s="12"/>
      <c r="JLX21" s="12"/>
      <c r="JLY21" s="12"/>
      <c r="JLZ21" s="12"/>
      <c r="JMA21" s="12"/>
      <c r="JMB21" s="12"/>
      <c r="JMC21" s="12"/>
      <c r="JMD21" s="12"/>
      <c r="JME21" s="12"/>
      <c r="JMF21" s="12"/>
      <c r="JMG21" s="12"/>
      <c r="JMH21" s="12"/>
      <c r="JMI21" s="12"/>
      <c r="JMJ21" s="12"/>
      <c r="JMK21" s="12"/>
      <c r="JML21" s="12"/>
      <c r="JMM21" s="12"/>
      <c r="JMN21" s="12"/>
      <c r="JMO21" s="12"/>
      <c r="JMP21" s="12"/>
      <c r="JMQ21" s="12"/>
      <c r="JMR21" s="12"/>
      <c r="JMS21" s="12"/>
      <c r="JMT21" s="12"/>
      <c r="JMU21" s="12"/>
      <c r="JMV21" s="12"/>
      <c r="JMW21" s="12"/>
      <c r="JMX21" s="12"/>
      <c r="JMY21" s="12"/>
      <c r="JMZ21" s="12"/>
      <c r="JNA21" s="12"/>
      <c r="JNB21" s="12"/>
      <c r="JNC21" s="12"/>
      <c r="JND21" s="12"/>
      <c r="JNE21" s="12"/>
      <c r="JNF21" s="12"/>
      <c r="JNG21" s="12"/>
      <c r="JNH21" s="12"/>
      <c r="JNI21" s="12"/>
      <c r="JNJ21" s="12"/>
      <c r="JNK21" s="12"/>
      <c r="JNL21" s="12"/>
      <c r="JNM21" s="12"/>
      <c r="JNN21" s="12"/>
      <c r="JNO21" s="12"/>
      <c r="JNP21" s="12"/>
      <c r="JNQ21" s="12"/>
      <c r="JNR21" s="12"/>
      <c r="JNS21" s="12"/>
      <c r="JNT21" s="12"/>
      <c r="JNU21" s="12"/>
      <c r="JNV21" s="12"/>
      <c r="JNW21" s="12"/>
      <c r="JNX21" s="12"/>
      <c r="JNY21" s="12"/>
      <c r="JNZ21" s="12"/>
      <c r="JOA21" s="12"/>
      <c r="JOB21" s="12"/>
      <c r="JOC21" s="12"/>
      <c r="JOD21" s="12"/>
      <c r="JOE21" s="12"/>
      <c r="JOF21" s="12"/>
      <c r="JOG21" s="12"/>
      <c r="JOH21" s="12"/>
      <c r="JOI21" s="12"/>
      <c r="JOJ21" s="12"/>
      <c r="JOK21" s="12"/>
      <c r="JOL21" s="12"/>
      <c r="JOM21" s="12"/>
      <c r="JON21" s="12"/>
      <c r="JOO21" s="12"/>
      <c r="JOP21" s="12"/>
      <c r="JOQ21" s="12"/>
      <c r="JOR21" s="12"/>
      <c r="JOS21" s="12"/>
      <c r="JOT21" s="12"/>
      <c r="JOU21" s="12"/>
      <c r="JOV21" s="12"/>
      <c r="JOW21" s="12"/>
      <c r="JOX21" s="12"/>
      <c r="JOY21" s="12"/>
      <c r="JOZ21" s="12"/>
      <c r="JPA21" s="12"/>
      <c r="JPB21" s="12"/>
      <c r="JPC21" s="12"/>
      <c r="JPD21" s="12"/>
      <c r="JPE21" s="12"/>
      <c r="JPF21" s="12"/>
      <c r="JPG21" s="12"/>
      <c r="JPH21" s="12"/>
      <c r="JPI21" s="12"/>
      <c r="JPJ21" s="12"/>
      <c r="JPK21" s="12"/>
      <c r="JPL21" s="12"/>
      <c r="JPM21" s="12"/>
      <c r="JPN21" s="12"/>
      <c r="JPO21" s="12"/>
      <c r="JPP21" s="12"/>
      <c r="JPQ21" s="12"/>
      <c r="JPR21" s="12"/>
      <c r="JPS21" s="12"/>
      <c r="JPT21" s="12"/>
      <c r="JPU21" s="12"/>
      <c r="JPV21" s="12"/>
      <c r="JPW21" s="12"/>
      <c r="JPX21" s="12"/>
      <c r="JPY21" s="12"/>
      <c r="JPZ21" s="12"/>
      <c r="JQA21" s="12"/>
      <c r="JQB21" s="12"/>
      <c r="JQC21" s="12"/>
      <c r="JQD21" s="12"/>
      <c r="JQE21" s="12"/>
      <c r="JQF21" s="12"/>
      <c r="JQG21" s="12"/>
      <c r="JQH21" s="12"/>
      <c r="JQI21" s="12"/>
      <c r="JQJ21" s="12"/>
      <c r="JQK21" s="12"/>
      <c r="JQL21" s="12"/>
      <c r="JQM21" s="12"/>
      <c r="JQN21" s="12"/>
      <c r="JQO21" s="12"/>
      <c r="JQP21" s="12"/>
      <c r="JQQ21" s="12"/>
      <c r="JQR21" s="12"/>
      <c r="JQS21" s="12"/>
      <c r="JQT21" s="12"/>
      <c r="JQU21" s="12"/>
      <c r="JQV21" s="12"/>
      <c r="JQW21" s="12"/>
      <c r="JQX21" s="12"/>
      <c r="JQY21" s="12"/>
      <c r="JQZ21" s="12"/>
      <c r="JRA21" s="12"/>
      <c r="JRB21" s="12"/>
      <c r="JRC21" s="12"/>
      <c r="JRD21" s="12"/>
      <c r="JRE21" s="12"/>
      <c r="JRF21" s="12"/>
      <c r="JRG21" s="12"/>
      <c r="JRH21" s="12"/>
      <c r="JRI21" s="12"/>
      <c r="JRJ21" s="12"/>
      <c r="JRK21" s="12"/>
      <c r="JRL21" s="12"/>
      <c r="JRM21" s="12"/>
      <c r="JRN21" s="12"/>
      <c r="JRO21" s="12"/>
      <c r="JRP21" s="12"/>
      <c r="JRQ21" s="12"/>
      <c r="JRR21" s="12"/>
      <c r="JRS21" s="12"/>
      <c r="JRT21" s="12"/>
      <c r="JRU21" s="12"/>
      <c r="JRV21" s="12"/>
      <c r="JRW21" s="12"/>
      <c r="JRX21" s="12"/>
      <c r="JRY21" s="12"/>
      <c r="JRZ21" s="12"/>
      <c r="JSA21" s="12"/>
      <c r="JSB21" s="12"/>
      <c r="JSC21" s="12"/>
      <c r="JSD21" s="12"/>
      <c r="JSE21" s="12"/>
      <c r="JSF21" s="12"/>
      <c r="JSG21" s="12"/>
      <c r="JSH21" s="12"/>
      <c r="JSI21" s="12"/>
      <c r="JSJ21" s="12"/>
      <c r="JSK21" s="12"/>
      <c r="JSL21" s="12"/>
      <c r="JSM21" s="12"/>
      <c r="JSN21" s="12"/>
      <c r="JSO21" s="12"/>
      <c r="JSP21" s="12"/>
      <c r="JSQ21" s="12"/>
      <c r="JSR21" s="12"/>
      <c r="JSS21" s="12"/>
      <c r="JST21" s="12"/>
      <c r="JSU21" s="12"/>
      <c r="JSV21" s="12"/>
      <c r="JSW21" s="12"/>
      <c r="JSX21" s="12"/>
      <c r="JSY21" s="12"/>
      <c r="JSZ21" s="12"/>
      <c r="JTA21" s="12"/>
      <c r="JTB21" s="12"/>
      <c r="JTC21" s="12"/>
      <c r="JTD21" s="12"/>
      <c r="JTE21" s="12"/>
      <c r="JTF21" s="12"/>
      <c r="JTG21" s="12"/>
      <c r="JTH21" s="12"/>
      <c r="JTI21" s="12"/>
      <c r="JTJ21" s="12"/>
      <c r="JTK21" s="12"/>
      <c r="JTL21" s="12"/>
      <c r="JTM21" s="12"/>
      <c r="JTN21" s="12"/>
      <c r="JTO21" s="12"/>
      <c r="JTP21" s="12"/>
      <c r="JTQ21" s="12"/>
      <c r="JTR21" s="12"/>
      <c r="JTS21" s="12"/>
      <c r="JTT21" s="12"/>
      <c r="JTU21" s="12"/>
      <c r="JTV21" s="12"/>
      <c r="JTW21" s="12"/>
      <c r="JTX21" s="12"/>
      <c r="JTY21" s="12"/>
      <c r="JTZ21" s="12"/>
      <c r="JUA21" s="12"/>
      <c r="JUB21" s="12"/>
      <c r="JUC21" s="12"/>
      <c r="JUD21" s="12"/>
      <c r="JUE21" s="12"/>
      <c r="JUF21" s="12"/>
      <c r="JUG21" s="12"/>
      <c r="JUH21" s="12"/>
      <c r="JUI21" s="12"/>
      <c r="JUJ21" s="12"/>
      <c r="JUK21" s="12"/>
      <c r="JUL21" s="12"/>
      <c r="JUM21" s="12"/>
      <c r="JUN21" s="12"/>
      <c r="JUO21" s="12"/>
      <c r="JUP21" s="12"/>
      <c r="JUQ21" s="12"/>
      <c r="JUR21" s="12"/>
      <c r="JUS21" s="12"/>
      <c r="JUT21" s="12"/>
      <c r="JUU21" s="12"/>
      <c r="JUV21" s="12"/>
      <c r="JUW21" s="12"/>
      <c r="JUX21" s="12"/>
      <c r="JUY21" s="12"/>
      <c r="JUZ21" s="12"/>
      <c r="JVA21" s="12"/>
      <c r="JVB21" s="12"/>
      <c r="JVC21" s="12"/>
      <c r="JVD21" s="12"/>
      <c r="JVE21" s="12"/>
      <c r="JVF21" s="12"/>
      <c r="JVG21" s="12"/>
      <c r="JVH21" s="12"/>
      <c r="JVI21" s="12"/>
      <c r="JVJ21" s="12"/>
      <c r="JVK21" s="12"/>
      <c r="JVL21" s="12"/>
      <c r="JVM21" s="12"/>
      <c r="JVN21" s="12"/>
      <c r="JVO21" s="12"/>
      <c r="JVP21" s="12"/>
      <c r="JVQ21" s="12"/>
      <c r="JVR21" s="12"/>
      <c r="JVS21" s="12"/>
      <c r="JVT21" s="12"/>
      <c r="JVU21" s="12"/>
      <c r="JVV21" s="12"/>
      <c r="JVW21" s="12"/>
      <c r="JVX21" s="12"/>
      <c r="JVY21" s="12"/>
      <c r="JVZ21" s="12"/>
      <c r="JWA21" s="12"/>
      <c r="JWB21" s="12"/>
      <c r="JWC21" s="12"/>
      <c r="JWD21" s="12"/>
      <c r="JWE21" s="12"/>
      <c r="JWF21" s="12"/>
      <c r="JWG21" s="12"/>
      <c r="JWH21" s="12"/>
      <c r="JWI21" s="12"/>
      <c r="JWJ21" s="12"/>
      <c r="JWK21" s="12"/>
      <c r="JWL21" s="12"/>
      <c r="JWM21" s="12"/>
      <c r="JWN21" s="12"/>
      <c r="JWO21" s="12"/>
      <c r="JWP21" s="12"/>
      <c r="JWQ21" s="12"/>
      <c r="JWR21" s="12"/>
      <c r="JWS21" s="12"/>
      <c r="JWT21" s="12"/>
      <c r="JWU21" s="12"/>
      <c r="JWV21" s="12"/>
      <c r="JWW21" s="12"/>
      <c r="JWX21" s="12"/>
      <c r="JWY21" s="12"/>
      <c r="JWZ21" s="12"/>
      <c r="JXA21" s="12"/>
      <c r="JXB21" s="12"/>
      <c r="JXC21" s="12"/>
      <c r="JXD21" s="12"/>
      <c r="JXE21" s="12"/>
      <c r="JXF21" s="12"/>
      <c r="JXG21" s="12"/>
      <c r="JXH21" s="12"/>
      <c r="JXI21" s="12"/>
      <c r="JXJ21" s="12"/>
      <c r="JXK21" s="12"/>
      <c r="JXL21" s="12"/>
      <c r="JXM21" s="12"/>
      <c r="JXN21" s="12"/>
      <c r="JXO21" s="12"/>
      <c r="JXP21" s="12"/>
      <c r="JXQ21" s="12"/>
      <c r="JXR21" s="12"/>
      <c r="JXS21" s="12"/>
      <c r="JXT21" s="12"/>
      <c r="JXU21" s="12"/>
      <c r="JXV21" s="12"/>
      <c r="JXW21" s="12"/>
      <c r="JXX21" s="12"/>
      <c r="JXY21" s="12"/>
      <c r="JXZ21" s="12"/>
      <c r="JYA21" s="12"/>
      <c r="JYB21" s="12"/>
      <c r="JYC21" s="12"/>
      <c r="JYD21" s="12"/>
      <c r="JYE21" s="12"/>
      <c r="JYF21" s="12"/>
      <c r="JYG21" s="12"/>
      <c r="JYH21" s="12"/>
      <c r="JYI21" s="12"/>
      <c r="JYJ21" s="12"/>
      <c r="JYK21" s="12"/>
      <c r="JYL21" s="12"/>
      <c r="JYM21" s="12"/>
      <c r="JYN21" s="12"/>
      <c r="JYO21" s="12"/>
      <c r="JYP21" s="12"/>
      <c r="JYQ21" s="12"/>
      <c r="JYR21" s="12"/>
      <c r="JYS21" s="12"/>
      <c r="JYT21" s="12"/>
      <c r="JYU21" s="12"/>
      <c r="JYV21" s="12"/>
      <c r="JYW21" s="12"/>
      <c r="JYX21" s="12"/>
      <c r="JYY21" s="12"/>
      <c r="JYZ21" s="12"/>
      <c r="JZA21" s="12"/>
      <c r="JZB21" s="12"/>
      <c r="JZC21" s="12"/>
      <c r="JZD21" s="12"/>
      <c r="JZE21" s="12"/>
      <c r="JZF21" s="12"/>
      <c r="JZG21" s="12"/>
      <c r="JZH21" s="12"/>
      <c r="JZI21" s="12"/>
      <c r="JZJ21" s="12"/>
      <c r="JZK21" s="12"/>
      <c r="JZL21" s="12"/>
      <c r="JZM21" s="12"/>
      <c r="JZN21" s="12"/>
      <c r="JZO21" s="12"/>
      <c r="JZP21" s="12"/>
      <c r="JZQ21" s="12"/>
      <c r="JZR21" s="12"/>
      <c r="JZS21" s="12"/>
      <c r="JZT21" s="12"/>
      <c r="JZU21" s="12"/>
      <c r="JZV21" s="12"/>
      <c r="JZW21" s="12"/>
      <c r="JZX21" s="12"/>
      <c r="JZY21" s="12"/>
      <c r="JZZ21" s="12"/>
      <c r="KAA21" s="12"/>
      <c r="KAB21" s="12"/>
      <c r="KAC21" s="12"/>
      <c r="KAD21" s="12"/>
      <c r="KAE21" s="12"/>
      <c r="KAF21" s="12"/>
      <c r="KAG21" s="12"/>
      <c r="KAH21" s="12"/>
      <c r="KAI21" s="12"/>
      <c r="KAJ21" s="12"/>
      <c r="KAK21" s="12"/>
      <c r="KAL21" s="12"/>
      <c r="KAM21" s="12"/>
      <c r="KAN21" s="12"/>
      <c r="KAO21" s="12"/>
      <c r="KAP21" s="12"/>
      <c r="KAQ21" s="12"/>
      <c r="KAR21" s="12"/>
      <c r="KAS21" s="12"/>
      <c r="KAT21" s="12"/>
      <c r="KAU21" s="12"/>
      <c r="KAV21" s="12"/>
      <c r="KAW21" s="12"/>
      <c r="KAX21" s="12"/>
      <c r="KAY21" s="12"/>
      <c r="KAZ21" s="12"/>
      <c r="KBA21" s="12"/>
      <c r="KBB21" s="12"/>
      <c r="KBC21" s="12"/>
      <c r="KBD21" s="12"/>
      <c r="KBE21" s="12"/>
      <c r="KBF21" s="12"/>
      <c r="KBG21" s="12"/>
      <c r="KBH21" s="12"/>
      <c r="KBI21" s="12"/>
      <c r="KBJ21" s="12"/>
      <c r="KBK21" s="12"/>
      <c r="KBL21" s="12"/>
      <c r="KBM21" s="12"/>
      <c r="KBN21" s="12"/>
      <c r="KBO21" s="12"/>
      <c r="KBP21" s="12"/>
      <c r="KBQ21" s="12"/>
      <c r="KBR21" s="12"/>
      <c r="KBS21" s="12"/>
      <c r="KBT21" s="12"/>
      <c r="KBU21" s="12"/>
      <c r="KBV21" s="12"/>
      <c r="KBW21" s="12"/>
      <c r="KBX21" s="12"/>
      <c r="KBY21" s="12"/>
      <c r="KBZ21" s="12"/>
      <c r="KCA21" s="12"/>
      <c r="KCB21" s="12"/>
      <c r="KCC21" s="12"/>
      <c r="KCD21" s="12"/>
      <c r="KCE21" s="12"/>
      <c r="KCF21" s="12"/>
      <c r="KCG21" s="12"/>
      <c r="KCH21" s="12"/>
      <c r="KCI21" s="12"/>
      <c r="KCJ21" s="12"/>
      <c r="KCK21" s="12"/>
      <c r="KCL21" s="12"/>
      <c r="KCM21" s="12"/>
      <c r="KCN21" s="12"/>
      <c r="KCO21" s="12"/>
      <c r="KCP21" s="12"/>
      <c r="KCQ21" s="12"/>
      <c r="KCR21" s="12"/>
      <c r="KCS21" s="12"/>
      <c r="KCT21" s="12"/>
      <c r="KCU21" s="12"/>
      <c r="KCV21" s="12"/>
      <c r="KCW21" s="12"/>
      <c r="KCX21" s="12"/>
      <c r="KCY21" s="12"/>
      <c r="KCZ21" s="12"/>
      <c r="KDA21" s="12"/>
      <c r="KDB21" s="12"/>
      <c r="KDC21" s="12"/>
      <c r="KDD21" s="12"/>
      <c r="KDE21" s="12"/>
      <c r="KDF21" s="12"/>
      <c r="KDG21" s="12"/>
      <c r="KDH21" s="12"/>
      <c r="KDI21" s="12"/>
      <c r="KDJ21" s="12"/>
      <c r="KDK21" s="12"/>
      <c r="KDL21" s="12"/>
      <c r="KDM21" s="12"/>
      <c r="KDN21" s="12"/>
      <c r="KDO21" s="12"/>
      <c r="KDP21" s="12"/>
      <c r="KDQ21" s="12"/>
      <c r="KDR21" s="12"/>
      <c r="KDS21" s="12"/>
      <c r="KDT21" s="12"/>
      <c r="KDU21" s="12"/>
      <c r="KDV21" s="12"/>
      <c r="KDW21" s="12"/>
      <c r="KDX21" s="12"/>
      <c r="KDY21" s="12"/>
      <c r="KDZ21" s="12"/>
      <c r="KEA21" s="12"/>
      <c r="KEB21" s="12"/>
      <c r="KEC21" s="12"/>
      <c r="KED21" s="12"/>
      <c r="KEE21" s="12"/>
      <c r="KEF21" s="12"/>
      <c r="KEG21" s="12"/>
      <c r="KEH21" s="12"/>
      <c r="KEI21" s="12"/>
      <c r="KEJ21" s="12"/>
      <c r="KEK21" s="12"/>
      <c r="KEL21" s="12"/>
      <c r="KEM21" s="12"/>
      <c r="KEN21" s="12"/>
      <c r="KEO21" s="12"/>
      <c r="KEP21" s="12"/>
      <c r="KEQ21" s="12"/>
      <c r="KER21" s="12"/>
      <c r="KES21" s="12"/>
      <c r="KET21" s="12"/>
      <c r="KEU21" s="12"/>
      <c r="KEV21" s="12"/>
      <c r="KEW21" s="12"/>
      <c r="KEX21" s="12"/>
      <c r="KEY21" s="12"/>
      <c r="KEZ21" s="12"/>
      <c r="KFA21" s="12"/>
      <c r="KFB21" s="12"/>
      <c r="KFC21" s="12"/>
      <c r="KFD21" s="12"/>
      <c r="KFE21" s="12"/>
      <c r="KFF21" s="12"/>
      <c r="KFG21" s="12"/>
      <c r="KFH21" s="12"/>
      <c r="KFI21" s="12"/>
      <c r="KFJ21" s="12"/>
      <c r="KFK21" s="12"/>
      <c r="KFL21" s="12"/>
      <c r="KFM21" s="12"/>
      <c r="KFN21" s="12"/>
      <c r="KFO21" s="12"/>
      <c r="KFP21" s="12"/>
      <c r="KFQ21" s="12"/>
      <c r="KFR21" s="12"/>
      <c r="KFS21" s="12"/>
      <c r="KFT21" s="12"/>
      <c r="KFU21" s="12"/>
      <c r="KFV21" s="12"/>
      <c r="KFW21" s="12"/>
      <c r="KFX21" s="12"/>
      <c r="KFY21" s="12"/>
      <c r="KFZ21" s="12"/>
      <c r="KGA21" s="12"/>
      <c r="KGB21" s="12"/>
      <c r="KGC21" s="12"/>
      <c r="KGD21" s="12"/>
      <c r="KGE21" s="12"/>
      <c r="KGF21" s="12"/>
      <c r="KGG21" s="12"/>
      <c r="KGH21" s="12"/>
      <c r="KGI21" s="12"/>
      <c r="KGJ21" s="12"/>
      <c r="KGK21" s="12"/>
      <c r="KGL21" s="12"/>
      <c r="KGM21" s="12"/>
      <c r="KGN21" s="12"/>
      <c r="KGO21" s="12"/>
      <c r="KGP21" s="12"/>
      <c r="KGQ21" s="12"/>
      <c r="KGR21" s="12"/>
      <c r="KGS21" s="12"/>
      <c r="KGT21" s="12"/>
      <c r="KGU21" s="12"/>
      <c r="KGV21" s="12"/>
      <c r="KGW21" s="12"/>
      <c r="KGX21" s="12"/>
      <c r="KGY21" s="12"/>
      <c r="KGZ21" s="12"/>
      <c r="KHA21" s="12"/>
      <c r="KHB21" s="12"/>
      <c r="KHC21" s="12"/>
      <c r="KHD21" s="12"/>
      <c r="KHE21" s="12"/>
      <c r="KHF21" s="12"/>
      <c r="KHG21" s="12"/>
      <c r="KHH21" s="12"/>
      <c r="KHI21" s="12"/>
      <c r="KHJ21" s="12"/>
      <c r="KHK21" s="12"/>
      <c r="KHL21" s="12"/>
      <c r="KHM21" s="12"/>
      <c r="KHN21" s="12"/>
      <c r="KHO21" s="12"/>
      <c r="KHP21" s="12"/>
      <c r="KHQ21" s="12"/>
      <c r="KHR21" s="12"/>
      <c r="KHS21" s="12"/>
      <c r="KHT21" s="12"/>
      <c r="KHU21" s="12"/>
      <c r="KHV21" s="12"/>
      <c r="KHW21" s="12"/>
      <c r="KHX21" s="12"/>
      <c r="KHY21" s="12"/>
      <c r="KHZ21" s="12"/>
      <c r="KIA21" s="12"/>
      <c r="KIB21" s="12"/>
      <c r="KIC21" s="12"/>
      <c r="KID21" s="12"/>
      <c r="KIE21" s="12"/>
      <c r="KIF21" s="12"/>
      <c r="KIG21" s="12"/>
      <c r="KIH21" s="12"/>
      <c r="KII21" s="12"/>
      <c r="KIJ21" s="12"/>
      <c r="KIK21" s="12"/>
      <c r="KIL21" s="12"/>
      <c r="KIM21" s="12"/>
      <c r="KIN21" s="12"/>
      <c r="KIO21" s="12"/>
      <c r="KIP21" s="12"/>
      <c r="KIQ21" s="12"/>
      <c r="KIR21" s="12"/>
      <c r="KIS21" s="12"/>
      <c r="KIT21" s="12"/>
      <c r="KIU21" s="12"/>
      <c r="KIV21" s="12"/>
      <c r="KIW21" s="12"/>
      <c r="KIX21" s="12"/>
      <c r="KIY21" s="12"/>
      <c r="KIZ21" s="12"/>
      <c r="KJA21" s="12"/>
      <c r="KJB21" s="12"/>
      <c r="KJC21" s="12"/>
      <c r="KJD21" s="12"/>
      <c r="KJE21" s="12"/>
      <c r="KJF21" s="12"/>
      <c r="KJG21" s="12"/>
      <c r="KJH21" s="12"/>
      <c r="KJI21" s="12"/>
      <c r="KJJ21" s="12"/>
      <c r="KJK21" s="12"/>
      <c r="KJL21" s="12"/>
      <c r="KJM21" s="12"/>
      <c r="KJN21" s="12"/>
      <c r="KJO21" s="12"/>
      <c r="KJP21" s="12"/>
      <c r="KJQ21" s="12"/>
      <c r="KJR21" s="12"/>
      <c r="KJS21" s="12"/>
      <c r="KJT21" s="12"/>
      <c r="KJU21" s="12"/>
      <c r="KJV21" s="12"/>
      <c r="KJW21" s="12"/>
      <c r="KJX21" s="12"/>
      <c r="KJY21" s="12"/>
      <c r="KJZ21" s="12"/>
      <c r="KKA21" s="12"/>
      <c r="KKB21" s="12"/>
      <c r="KKC21" s="12"/>
      <c r="KKD21" s="12"/>
      <c r="KKE21" s="12"/>
      <c r="KKF21" s="12"/>
      <c r="KKG21" s="12"/>
      <c r="KKH21" s="12"/>
      <c r="KKI21" s="12"/>
      <c r="KKJ21" s="12"/>
      <c r="KKK21" s="12"/>
      <c r="KKL21" s="12"/>
      <c r="KKM21" s="12"/>
      <c r="KKN21" s="12"/>
      <c r="KKO21" s="12"/>
      <c r="KKP21" s="12"/>
      <c r="KKQ21" s="12"/>
      <c r="KKR21" s="12"/>
      <c r="KKS21" s="12"/>
      <c r="KKT21" s="12"/>
      <c r="KKU21" s="12"/>
      <c r="KKV21" s="12"/>
      <c r="KKW21" s="12"/>
      <c r="KKX21" s="12"/>
      <c r="KKY21" s="12"/>
      <c r="KKZ21" s="12"/>
      <c r="KLA21" s="12"/>
      <c r="KLB21" s="12"/>
      <c r="KLC21" s="12"/>
      <c r="KLD21" s="12"/>
      <c r="KLE21" s="12"/>
      <c r="KLF21" s="12"/>
      <c r="KLG21" s="12"/>
      <c r="KLH21" s="12"/>
      <c r="KLI21" s="12"/>
      <c r="KLJ21" s="12"/>
      <c r="KLK21" s="12"/>
      <c r="KLL21" s="12"/>
      <c r="KLM21" s="12"/>
      <c r="KLN21" s="12"/>
      <c r="KLO21" s="12"/>
      <c r="KLP21" s="12"/>
      <c r="KLQ21" s="12"/>
      <c r="KLR21" s="12"/>
      <c r="KLS21" s="12"/>
      <c r="KLT21" s="12"/>
      <c r="KLU21" s="12"/>
      <c r="KLV21" s="12"/>
      <c r="KLW21" s="12"/>
      <c r="KLX21" s="12"/>
      <c r="KLY21" s="12"/>
      <c r="KLZ21" s="12"/>
      <c r="KMA21" s="12"/>
      <c r="KMB21" s="12"/>
      <c r="KMC21" s="12"/>
      <c r="KMD21" s="12"/>
      <c r="KME21" s="12"/>
      <c r="KMF21" s="12"/>
      <c r="KMG21" s="12"/>
      <c r="KMH21" s="12"/>
      <c r="KMI21" s="12"/>
      <c r="KMJ21" s="12"/>
      <c r="KMK21" s="12"/>
      <c r="KML21" s="12"/>
      <c r="KMM21" s="12"/>
      <c r="KMN21" s="12"/>
      <c r="KMO21" s="12"/>
      <c r="KMP21" s="12"/>
      <c r="KMQ21" s="12"/>
      <c r="KMR21" s="12"/>
      <c r="KMS21" s="12"/>
      <c r="KMT21" s="12"/>
      <c r="KMU21" s="12"/>
      <c r="KMV21" s="12"/>
      <c r="KMW21" s="12"/>
      <c r="KMX21" s="12"/>
      <c r="KMY21" s="12"/>
      <c r="KMZ21" s="12"/>
      <c r="KNA21" s="12"/>
      <c r="KNB21" s="12"/>
      <c r="KNC21" s="12"/>
      <c r="KND21" s="12"/>
      <c r="KNE21" s="12"/>
      <c r="KNF21" s="12"/>
      <c r="KNG21" s="12"/>
      <c r="KNH21" s="12"/>
      <c r="KNI21" s="12"/>
      <c r="KNJ21" s="12"/>
      <c r="KNK21" s="12"/>
      <c r="KNL21" s="12"/>
      <c r="KNM21" s="12"/>
      <c r="KNN21" s="12"/>
      <c r="KNO21" s="12"/>
      <c r="KNP21" s="12"/>
      <c r="KNQ21" s="12"/>
      <c r="KNR21" s="12"/>
      <c r="KNS21" s="12"/>
      <c r="KNT21" s="12"/>
      <c r="KNU21" s="12"/>
      <c r="KNV21" s="12"/>
      <c r="KNW21" s="12"/>
      <c r="KNX21" s="12"/>
      <c r="KNY21" s="12"/>
      <c r="KNZ21" s="12"/>
      <c r="KOA21" s="12"/>
      <c r="KOB21" s="12"/>
      <c r="KOC21" s="12"/>
      <c r="KOD21" s="12"/>
      <c r="KOE21" s="12"/>
      <c r="KOF21" s="12"/>
      <c r="KOG21" s="12"/>
      <c r="KOH21" s="12"/>
      <c r="KOI21" s="12"/>
      <c r="KOJ21" s="12"/>
      <c r="KOK21" s="12"/>
      <c r="KOL21" s="12"/>
      <c r="KOM21" s="12"/>
      <c r="KON21" s="12"/>
      <c r="KOO21" s="12"/>
      <c r="KOP21" s="12"/>
      <c r="KOQ21" s="12"/>
      <c r="KOR21" s="12"/>
      <c r="KOS21" s="12"/>
      <c r="KOT21" s="12"/>
      <c r="KOU21" s="12"/>
      <c r="KOV21" s="12"/>
      <c r="KOW21" s="12"/>
      <c r="KOX21" s="12"/>
      <c r="KOY21" s="12"/>
      <c r="KOZ21" s="12"/>
      <c r="KPA21" s="12"/>
      <c r="KPB21" s="12"/>
      <c r="KPC21" s="12"/>
      <c r="KPD21" s="12"/>
      <c r="KPE21" s="12"/>
      <c r="KPF21" s="12"/>
      <c r="KPG21" s="12"/>
      <c r="KPH21" s="12"/>
      <c r="KPI21" s="12"/>
      <c r="KPJ21" s="12"/>
      <c r="KPK21" s="12"/>
      <c r="KPL21" s="12"/>
      <c r="KPM21" s="12"/>
      <c r="KPN21" s="12"/>
      <c r="KPO21" s="12"/>
      <c r="KPP21" s="12"/>
      <c r="KPQ21" s="12"/>
      <c r="KPR21" s="12"/>
      <c r="KPS21" s="12"/>
      <c r="KPT21" s="12"/>
      <c r="KPU21" s="12"/>
      <c r="KPV21" s="12"/>
      <c r="KPW21" s="12"/>
      <c r="KPX21" s="12"/>
      <c r="KPY21" s="12"/>
      <c r="KPZ21" s="12"/>
      <c r="KQA21" s="12"/>
      <c r="KQB21" s="12"/>
      <c r="KQC21" s="12"/>
      <c r="KQD21" s="12"/>
      <c r="KQE21" s="12"/>
      <c r="KQF21" s="12"/>
      <c r="KQG21" s="12"/>
      <c r="KQH21" s="12"/>
      <c r="KQI21" s="12"/>
      <c r="KQJ21" s="12"/>
      <c r="KQK21" s="12"/>
      <c r="KQL21" s="12"/>
      <c r="KQM21" s="12"/>
      <c r="KQN21" s="12"/>
      <c r="KQO21" s="12"/>
      <c r="KQP21" s="12"/>
      <c r="KQQ21" s="12"/>
      <c r="KQR21" s="12"/>
      <c r="KQS21" s="12"/>
      <c r="KQT21" s="12"/>
      <c r="KQU21" s="12"/>
      <c r="KQV21" s="12"/>
      <c r="KQW21" s="12"/>
      <c r="KQX21" s="12"/>
      <c r="KQY21" s="12"/>
      <c r="KQZ21" s="12"/>
      <c r="KRA21" s="12"/>
      <c r="KRB21" s="12"/>
      <c r="KRC21" s="12"/>
      <c r="KRD21" s="12"/>
      <c r="KRE21" s="12"/>
      <c r="KRF21" s="12"/>
      <c r="KRG21" s="12"/>
      <c r="KRH21" s="12"/>
      <c r="KRI21" s="12"/>
      <c r="KRJ21" s="12"/>
      <c r="KRK21" s="12"/>
      <c r="KRL21" s="12"/>
      <c r="KRM21" s="12"/>
      <c r="KRN21" s="12"/>
      <c r="KRO21" s="12"/>
      <c r="KRP21" s="12"/>
      <c r="KRQ21" s="12"/>
      <c r="KRR21" s="12"/>
      <c r="KRS21" s="12"/>
      <c r="KRT21" s="12"/>
      <c r="KRU21" s="12"/>
      <c r="KRV21" s="12"/>
      <c r="KRW21" s="12"/>
      <c r="KRX21" s="12"/>
      <c r="KRY21" s="12"/>
      <c r="KRZ21" s="12"/>
      <c r="KSA21" s="12"/>
      <c r="KSB21" s="12"/>
      <c r="KSC21" s="12"/>
      <c r="KSD21" s="12"/>
      <c r="KSE21" s="12"/>
      <c r="KSF21" s="12"/>
      <c r="KSG21" s="12"/>
      <c r="KSH21" s="12"/>
      <c r="KSI21" s="12"/>
      <c r="KSJ21" s="12"/>
      <c r="KSK21" s="12"/>
      <c r="KSL21" s="12"/>
      <c r="KSM21" s="12"/>
      <c r="KSN21" s="12"/>
      <c r="KSO21" s="12"/>
      <c r="KSP21" s="12"/>
      <c r="KSQ21" s="12"/>
      <c r="KSR21" s="12"/>
      <c r="KSS21" s="12"/>
      <c r="KST21" s="12"/>
      <c r="KSU21" s="12"/>
      <c r="KSV21" s="12"/>
      <c r="KSW21" s="12"/>
      <c r="KSX21" s="12"/>
      <c r="KSY21" s="12"/>
      <c r="KSZ21" s="12"/>
      <c r="KTA21" s="12"/>
      <c r="KTB21" s="12"/>
      <c r="KTC21" s="12"/>
      <c r="KTD21" s="12"/>
      <c r="KTE21" s="12"/>
      <c r="KTF21" s="12"/>
      <c r="KTG21" s="12"/>
      <c r="KTH21" s="12"/>
      <c r="KTI21" s="12"/>
      <c r="KTJ21" s="12"/>
      <c r="KTK21" s="12"/>
      <c r="KTL21" s="12"/>
      <c r="KTM21" s="12"/>
      <c r="KTN21" s="12"/>
      <c r="KTO21" s="12"/>
      <c r="KTP21" s="12"/>
      <c r="KTQ21" s="12"/>
      <c r="KTR21" s="12"/>
      <c r="KTS21" s="12"/>
      <c r="KTT21" s="12"/>
      <c r="KTU21" s="12"/>
      <c r="KTV21" s="12"/>
      <c r="KTW21" s="12"/>
      <c r="KTX21" s="12"/>
      <c r="KTY21" s="12"/>
      <c r="KTZ21" s="12"/>
      <c r="KUA21" s="12"/>
      <c r="KUB21" s="12"/>
      <c r="KUC21" s="12"/>
      <c r="KUD21" s="12"/>
      <c r="KUE21" s="12"/>
      <c r="KUF21" s="12"/>
      <c r="KUG21" s="12"/>
      <c r="KUH21" s="12"/>
      <c r="KUI21" s="12"/>
      <c r="KUJ21" s="12"/>
      <c r="KUK21" s="12"/>
      <c r="KUL21" s="12"/>
      <c r="KUM21" s="12"/>
      <c r="KUN21" s="12"/>
      <c r="KUO21" s="12"/>
      <c r="KUP21" s="12"/>
      <c r="KUQ21" s="12"/>
      <c r="KUR21" s="12"/>
      <c r="KUS21" s="12"/>
      <c r="KUT21" s="12"/>
      <c r="KUU21" s="12"/>
      <c r="KUV21" s="12"/>
      <c r="KUW21" s="12"/>
      <c r="KUX21" s="12"/>
      <c r="KUY21" s="12"/>
      <c r="KUZ21" s="12"/>
      <c r="KVA21" s="12"/>
      <c r="KVB21" s="12"/>
      <c r="KVC21" s="12"/>
      <c r="KVD21" s="12"/>
      <c r="KVE21" s="12"/>
      <c r="KVF21" s="12"/>
      <c r="KVG21" s="12"/>
      <c r="KVH21" s="12"/>
      <c r="KVI21" s="12"/>
      <c r="KVJ21" s="12"/>
      <c r="KVK21" s="12"/>
      <c r="KVL21" s="12"/>
      <c r="KVM21" s="12"/>
      <c r="KVN21" s="12"/>
      <c r="KVO21" s="12"/>
      <c r="KVP21" s="12"/>
      <c r="KVQ21" s="12"/>
      <c r="KVR21" s="12"/>
      <c r="KVS21" s="12"/>
      <c r="KVT21" s="12"/>
      <c r="KVU21" s="12"/>
      <c r="KVV21" s="12"/>
      <c r="KVW21" s="12"/>
      <c r="KVX21" s="12"/>
      <c r="KVY21" s="12"/>
      <c r="KVZ21" s="12"/>
      <c r="KWA21" s="12"/>
      <c r="KWB21" s="12"/>
      <c r="KWC21" s="12"/>
      <c r="KWD21" s="12"/>
      <c r="KWE21" s="12"/>
      <c r="KWF21" s="12"/>
      <c r="KWG21" s="12"/>
      <c r="KWH21" s="12"/>
      <c r="KWI21" s="12"/>
      <c r="KWJ21" s="12"/>
      <c r="KWK21" s="12"/>
      <c r="KWL21" s="12"/>
      <c r="KWM21" s="12"/>
      <c r="KWN21" s="12"/>
      <c r="KWO21" s="12"/>
      <c r="KWP21" s="12"/>
      <c r="KWQ21" s="12"/>
      <c r="KWR21" s="12"/>
      <c r="KWS21" s="12"/>
      <c r="KWT21" s="12"/>
      <c r="KWU21" s="12"/>
      <c r="KWV21" s="12"/>
      <c r="KWW21" s="12"/>
      <c r="KWX21" s="12"/>
      <c r="KWY21" s="12"/>
      <c r="KWZ21" s="12"/>
      <c r="KXA21" s="12"/>
      <c r="KXB21" s="12"/>
      <c r="KXC21" s="12"/>
      <c r="KXD21" s="12"/>
      <c r="KXE21" s="12"/>
      <c r="KXF21" s="12"/>
      <c r="KXG21" s="12"/>
      <c r="KXH21" s="12"/>
      <c r="KXI21" s="12"/>
      <c r="KXJ21" s="12"/>
      <c r="KXK21" s="12"/>
      <c r="KXL21" s="12"/>
      <c r="KXM21" s="12"/>
      <c r="KXN21" s="12"/>
      <c r="KXO21" s="12"/>
      <c r="KXP21" s="12"/>
      <c r="KXQ21" s="12"/>
      <c r="KXR21" s="12"/>
      <c r="KXS21" s="12"/>
      <c r="KXT21" s="12"/>
      <c r="KXU21" s="12"/>
      <c r="KXV21" s="12"/>
      <c r="KXW21" s="12"/>
      <c r="KXX21" s="12"/>
      <c r="KXY21" s="12"/>
      <c r="KXZ21" s="12"/>
      <c r="KYA21" s="12"/>
      <c r="KYB21" s="12"/>
      <c r="KYC21" s="12"/>
      <c r="KYD21" s="12"/>
      <c r="KYE21" s="12"/>
      <c r="KYF21" s="12"/>
      <c r="KYG21" s="12"/>
      <c r="KYH21" s="12"/>
      <c r="KYI21" s="12"/>
      <c r="KYJ21" s="12"/>
      <c r="KYK21" s="12"/>
      <c r="KYL21" s="12"/>
      <c r="KYM21" s="12"/>
      <c r="KYN21" s="12"/>
      <c r="KYO21" s="12"/>
      <c r="KYP21" s="12"/>
      <c r="KYQ21" s="12"/>
      <c r="KYR21" s="12"/>
      <c r="KYS21" s="12"/>
      <c r="KYT21" s="12"/>
      <c r="KYU21" s="12"/>
      <c r="KYV21" s="12"/>
      <c r="KYW21" s="12"/>
      <c r="KYX21" s="12"/>
      <c r="KYY21" s="12"/>
      <c r="KYZ21" s="12"/>
      <c r="KZA21" s="12"/>
      <c r="KZB21" s="12"/>
      <c r="KZC21" s="12"/>
      <c r="KZD21" s="12"/>
      <c r="KZE21" s="12"/>
      <c r="KZF21" s="12"/>
      <c r="KZG21" s="12"/>
      <c r="KZH21" s="12"/>
      <c r="KZI21" s="12"/>
      <c r="KZJ21" s="12"/>
      <c r="KZK21" s="12"/>
      <c r="KZL21" s="12"/>
      <c r="KZM21" s="12"/>
      <c r="KZN21" s="12"/>
      <c r="KZO21" s="12"/>
      <c r="KZP21" s="12"/>
      <c r="KZQ21" s="12"/>
      <c r="KZR21" s="12"/>
      <c r="KZS21" s="12"/>
      <c r="KZT21" s="12"/>
      <c r="KZU21" s="12"/>
      <c r="KZV21" s="12"/>
      <c r="KZW21" s="12"/>
      <c r="KZX21" s="12"/>
      <c r="KZY21" s="12"/>
      <c r="KZZ21" s="12"/>
      <c r="LAA21" s="12"/>
      <c r="LAB21" s="12"/>
      <c r="LAC21" s="12"/>
      <c r="LAD21" s="12"/>
      <c r="LAE21" s="12"/>
      <c r="LAF21" s="12"/>
      <c r="LAG21" s="12"/>
      <c r="LAH21" s="12"/>
      <c r="LAI21" s="12"/>
      <c r="LAJ21" s="12"/>
      <c r="LAK21" s="12"/>
      <c r="LAL21" s="12"/>
      <c r="LAM21" s="12"/>
      <c r="LAN21" s="12"/>
      <c r="LAO21" s="12"/>
      <c r="LAP21" s="12"/>
      <c r="LAQ21" s="12"/>
      <c r="LAR21" s="12"/>
      <c r="LAS21" s="12"/>
      <c r="LAT21" s="12"/>
      <c r="LAU21" s="12"/>
      <c r="LAV21" s="12"/>
      <c r="LAW21" s="12"/>
      <c r="LAX21" s="12"/>
      <c r="LAY21" s="12"/>
      <c r="LAZ21" s="12"/>
      <c r="LBA21" s="12"/>
      <c r="LBB21" s="12"/>
      <c r="LBC21" s="12"/>
      <c r="LBD21" s="12"/>
      <c r="LBE21" s="12"/>
      <c r="LBF21" s="12"/>
      <c r="LBG21" s="12"/>
      <c r="LBH21" s="12"/>
      <c r="LBI21" s="12"/>
      <c r="LBJ21" s="12"/>
      <c r="LBK21" s="12"/>
      <c r="LBL21" s="12"/>
      <c r="LBM21" s="12"/>
      <c r="LBN21" s="12"/>
      <c r="LBO21" s="12"/>
      <c r="LBP21" s="12"/>
      <c r="LBQ21" s="12"/>
      <c r="LBR21" s="12"/>
      <c r="LBS21" s="12"/>
      <c r="LBT21" s="12"/>
      <c r="LBU21" s="12"/>
      <c r="LBV21" s="12"/>
      <c r="LBW21" s="12"/>
      <c r="LBX21" s="12"/>
      <c r="LBY21" s="12"/>
      <c r="LBZ21" s="12"/>
      <c r="LCA21" s="12"/>
      <c r="LCB21" s="12"/>
      <c r="LCC21" s="12"/>
      <c r="LCD21" s="12"/>
      <c r="LCE21" s="12"/>
      <c r="LCF21" s="12"/>
      <c r="LCG21" s="12"/>
      <c r="LCH21" s="12"/>
      <c r="LCI21" s="12"/>
      <c r="LCJ21" s="12"/>
      <c r="LCK21" s="12"/>
      <c r="LCL21" s="12"/>
      <c r="LCM21" s="12"/>
      <c r="LCN21" s="12"/>
      <c r="LCO21" s="12"/>
      <c r="LCP21" s="12"/>
      <c r="LCQ21" s="12"/>
      <c r="LCR21" s="12"/>
      <c r="LCS21" s="12"/>
      <c r="LCT21" s="12"/>
      <c r="LCU21" s="12"/>
      <c r="LCV21" s="12"/>
      <c r="LCW21" s="12"/>
      <c r="LCX21" s="12"/>
      <c r="LCY21" s="12"/>
      <c r="LCZ21" s="12"/>
      <c r="LDA21" s="12"/>
      <c r="LDB21" s="12"/>
      <c r="LDC21" s="12"/>
      <c r="LDD21" s="12"/>
      <c r="LDE21" s="12"/>
      <c r="LDF21" s="12"/>
      <c r="LDG21" s="12"/>
      <c r="LDH21" s="12"/>
      <c r="LDI21" s="12"/>
      <c r="LDJ21" s="12"/>
      <c r="LDK21" s="12"/>
      <c r="LDL21" s="12"/>
      <c r="LDM21" s="12"/>
      <c r="LDN21" s="12"/>
      <c r="LDO21" s="12"/>
      <c r="LDP21" s="12"/>
      <c r="LDQ21" s="12"/>
      <c r="LDR21" s="12"/>
      <c r="LDS21" s="12"/>
      <c r="LDT21" s="12"/>
      <c r="LDU21" s="12"/>
      <c r="LDV21" s="12"/>
      <c r="LDW21" s="12"/>
      <c r="LDX21" s="12"/>
      <c r="LDY21" s="12"/>
      <c r="LDZ21" s="12"/>
      <c r="LEA21" s="12"/>
      <c r="LEB21" s="12"/>
      <c r="LEC21" s="12"/>
      <c r="LED21" s="12"/>
      <c r="LEE21" s="12"/>
      <c r="LEF21" s="12"/>
      <c r="LEG21" s="12"/>
      <c r="LEH21" s="12"/>
      <c r="LEI21" s="12"/>
      <c r="LEJ21" s="12"/>
      <c r="LEK21" s="12"/>
      <c r="LEL21" s="12"/>
      <c r="LEM21" s="12"/>
      <c r="LEN21" s="12"/>
      <c r="LEO21" s="12"/>
      <c r="LEP21" s="12"/>
      <c r="LEQ21" s="12"/>
      <c r="LER21" s="12"/>
      <c r="LES21" s="12"/>
      <c r="LET21" s="12"/>
      <c r="LEU21" s="12"/>
      <c r="LEV21" s="12"/>
      <c r="LEW21" s="12"/>
      <c r="LEX21" s="12"/>
      <c r="LEY21" s="12"/>
      <c r="LEZ21" s="12"/>
      <c r="LFA21" s="12"/>
      <c r="LFB21" s="12"/>
      <c r="LFC21" s="12"/>
      <c r="LFD21" s="12"/>
      <c r="LFE21" s="12"/>
      <c r="LFF21" s="12"/>
      <c r="LFG21" s="12"/>
      <c r="LFH21" s="12"/>
      <c r="LFI21" s="12"/>
      <c r="LFJ21" s="12"/>
      <c r="LFK21" s="12"/>
      <c r="LFL21" s="12"/>
      <c r="LFM21" s="12"/>
      <c r="LFN21" s="12"/>
      <c r="LFO21" s="12"/>
      <c r="LFP21" s="12"/>
      <c r="LFQ21" s="12"/>
      <c r="LFR21" s="12"/>
      <c r="LFS21" s="12"/>
      <c r="LFT21" s="12"/>
      <c r="LFU21" s="12"/>
      <c r="LFV21" s="12"/>
      <c r="LFW21" s="12"/>
      <c r="LFX21" s="12"/>
      <c r="LFY21" s="12"/>
      <c r="LFZ21" s="12"/>
      <c r="LGA21" s="12"/>
      <c r="LGB21" s="12"/>
      <c r="LGC21" s="12"/>
      <c r="LGD21" s="12"/>
      <c r="LGE21" s="12"/>
      <c r="LGF21" s="12"/>
      <c r="LGG21" s="12"/>
      <c r="LGH21" s="12"/>
      <c r="LGI21" s="12"/>
      <c r="LGJ21" s="12"/>
      <c r="LGK21" s="12"/>
      <c r="LGL21" s="12"/>
      <c r="LGM21" s="12"/>
      <c r="LGN21" s="12"/>
      <c r="LGO21" s="12"/>
      <c r="LGP21" s="12"/>
      <c r="LGQ21" s="12"/>
      <c r="LGR21" s="12"/>
      <c r="LGS21" s="12"/>
      <c r="LGT21" s="12"/>
      <c r="LGU21" s="12"/>
      <c r="LGV21" s="12"/>
      <c r="LGW21" s="12"/>
      <c r="LGX21" s="12"/>
      <c r="LGY21" s="12"/>
      <c r="LGZ21" s="12"/>
      <c r="LHA21" s="12"/>
      <c r="LHB21" s="12"/>
      <c r="LHC21" s="12"/>
      <c r="LHD21" s="12"/>
      <c r="LHE21" s="12"/>
      <c r="LHF21" s="12"/>
      <c r="LHG21" s="12"/>
      <c r="LHH21" s="12"/>
      <c r="LHI21" s="12"/>
      <c r="LHJ21" s="12"/>
      <c r="LHK21" s="12"/>
      <c r="LHL21" s="12"/>
      <c r="LHM21" s="12"/>
      <c r="LHN21" s="12"/>
      <c r="LHO21" s="12"/>
      <c r="LHP21" s="12"/>
      <c r="LHQ21" s="12"/>
      <c r="LHR21" s="12"/>
      <c r="LHS21" s="12"/>
      <c r="LHT21" s="12"/>
      <c r="LHU21" s="12"/>
      <c r="LHV21" s="12"/>
      <c r="LHW21" s="12"/>
      <c r="LHX21" s="12"/>
      <c r="LHY21" s="12"/>
      <c r="LHZ21" s="12"/>
      <c r="LIA21" s="12"/>
      <c r="LIB21" s="12"/>
      <c r="LIC21" s="12"/>
      <c r="LID21" s="12"/>
      <c r="LIE21" s="12"/>
      <c r="LIF21" s="12"/>
      <c r="LIG21" s="12"/>
      <c r="LIH21" s="12"/>
      <c r="LII21" s="12"/>
      <c r="LIJ21" s="12"/>
      <c r="LIK21" s="12"/>
      <c r="LIL21" s="12"/>
      <c r="LIM21" s="12"/>
      <c r="LIN21" s="12"/>
      <c r="LIO21" s="12"/>
      <c r="LIP21" s="12"/>
      <c r="LIQ21" s="12"/>
      <c r="LIR21" s="12"/>
      <c r="LIS21" s="12"/>
      <c r="LIT21" s="12"/>
      <c r="LIU21" s="12"/>
      <c r="LIV21" s="12"/>
      <c r="LIW21" s="12"/>
      <c r="LIX21" s="12"/>
      <c r="LIY21" s="12"/>
      <c r="LIZ21" s="12"/>
      <c r="LJA21" s="12"/>
      <c r="LJB21" s="12"/>
      <c r="LJC21" s="12"/>
      <c r="LJD21" s="12"/>
      <c r="LJE21" s="12"/>
      <c r="LJF21" s="12"/>
      <c r="LJG21" s="12"/>
      <c r="LJH21" s="12"/>
      <c r="LJI21" s="12"/>
      <c r="LJJ21" s="12"/>
      <c r="LJK21" s="12"/>
      <c r="LJL21" s="12"/>
      <c r="LJM21" s="12"/>
      <c r="LJN21" s="12"/>
      <c r="LJO21" s="12"/>
      <c r="LJP21" s="12"/>
      <c r="LJQ21" s="12"/>
      <c r="LJR21" s="12"/>
      <c r="LJS21" s="12"/>
      <c r="LJT21" s="12"/>
      <c r="LJU21" s="12"/>
      <c r="LJV21" s="12"/>
      <c r="LJW21" s="12"/>
      <c r="LJX21" s="12"/>
      <c r="LJY21" s="12"/>
      <c r="LJZ21" s="12"/>
      <c r="LKA21" s="12"/>
      <c r="LKB21" s="12"/>
      <c r="LKC21" s="12"/>
      <c r="LKD21" s="12"/>
      <c r="LKE21" s="12"/>
      <c r="LKF21" s="12"/>
      <c r="LKG21" s="12"/>
      <c r="LKH21" s="12"/>
      <c r="LKI21" s="12"/>
      <c r="LKJ21" s="12"/>
      <c r="LKK21" s="12"/>
      <c r="LKL21" s="12"/>
      <c r="LKM21" s="12"/>
      <c r="LKN21" s="12"/>
      <c r="LKO21" s="12"/>
      <c r="LKP21" s="12"/>
      <c r="LKQ21" s="12"/>
      <c r="LKR21" s="12"/>
      <c r="LKS21" s="12"/>
      <c r="LKT21" s="12"/>
      <c r="LKU21" s="12"/>
      <c r="LKV21" s="12"/>
      <c r="LKW21" s="12"/>
      <c r="LKX21" s="12"/>
      <c r="LKY21" s="12"/>
      <c r="LKZ21" s="12"/>
      <c r="LLA21" s="12"/>
      <c r="LLB21" s="12"/>
      <c r="LLC21" s="12"/>
      <c r="LLD21" s="12"/>
      <c r="LLE21" s="12"/>
      <c r="LLF21" s="12"/>
      <c r="LLG21" s="12"/>
      <c r="LLH21" s="12"/>
      <c r="LLI21" s="12"/>
      <c r="LLJ21" s="12"/>
      <c r="LLK21" s="12"/>
      <c r="LLL21" s="12"/>
      <c r="LLM21" s="12"/>
      <c r="LLN21" s="12"/>
      <c r="LLO21" s="12"/>
      <c r="LLP21" s="12"/>
      <c r="LLQ21" s="12"/>
      <c r="LLR21" s="12"/>
      <c r="LLS21" s="12"/>
      <c r="LLT21" s="12"/>
      <c r="LLU21" s="12"/>
      <c r="LLV21" s="12"/>
      <c r="LLW21" s="12"/>
      <c r="LLX21" s="12"/>
      <c r="LLY21" s="12"/>
      <c r="LLZ21" s="12"/>
      <c r="LMA21" s="12"/>
      <c r="LMB21" s="12"/>
      <c r="LMC21" s="12"/>
      <c r="LMD21" s="12"/>
      <c r="LME21" s="12"/>
      <c r="LMF21" s="12"/>
      <c r="LMG21" s="12"/>
      <c r="LMH21" s="12"/>
      <c r="LMI21" s="12"/>
      <c r="LMJ21" s="12"/>
      <c r="LMK21" s="12"/>
      <c r="LML21" s="12"/>
      <c r="LMM21" s="12"/>
      <c r="LMN21" s="12"/>
      <c r="LMO21" s="12"/>
      <c r="LMP21" s="12"/>
      <c r="LMQ21" s="12"/>
      <c r="LMR21" s="12"/>
      <c r="LMS21" s="12"/>
      <c r="LMT21" s="12"/>
      <c r="LMU21" s="12"/>
      <c r="LMV21" s="12"/>
      <c r="LMW21" s="12"/>
      <c r="LMX21" s="12"/>
      <c r="LMY21" s="12"/>
      <c r="LMZ21" s="12"/>
      <c r="LNA21" s="12"/>
      <c r="LNB21" s="12"/>
      <c r="LNC21" s="12"/>
      <c r="LND21" s="12"/>
      <c r="LNE21" s="12"/>
      <c r="LNF21" s="12"/>
      <c r="LNG21" s="12"/>
      <c r="LNH21" s="12"/>
      <c r="LNI21" s="12"/>
      <c r="LNJ21" s="12"/>
      <c r="LNK21" s="12"/>
      <c r="LNL21" s="12"/>
      <c r="LNM21" s="12"/>
      <c r="LNN21" s="12"/>
      <c r="LNO21" s="12"/>
      <c r="LNP21" s="12"/>
      <c r="LNQ21" s="12"/>
      <c r="LNR21" s="12"/>
      <c r="LNS21" s="12"/>
      <c r="LNT21" s="12"/>
      <c r="LNU21" s="12"/>
      <c r="LNV21" s="12"/>
      <c r="LNW21" s="12"/>
      <c r="LNX21" s="12"/>
      <c r="LNY21" s="12"/>
      <c r="LNZ21" s="12"/>
      <c r="LOA21" s="12"/>
      <c r="LOB21" s="12"/>
      <c r="LOC21" s="12"/>
      <c r="LOD21" s="12"/>
      <c r="LOE21" s="12"/>
      <c r="LOF21" s="12"/>
      <c r="LOG21" s="12"/>
      <c r="LOH21" s="12"/>
      <c r="LOI21" s="12"/>
      <c r="LOJ21" s="12"/>
      <c r="LOK21" s="12"/>
      <c r="LOL21" s="12"/>
      <c r="LOM21" s="12"/>
      <c r="LON21" s="12"/>
      <c r="LOO21" s="12"/>
      <c r="LOP21" s="12"/>
      <c r="LOQ21" s="12"/>
      <c r="LOR21" s="12"/>
      <c r="LOS21" s="12"/>
      <c r="LOT21" s="12"/>
      <c r="LOU21" s="12"/>
      <c r="LOV21" s="12"/>
      <c r="LOW21" s="12"/>
      <c r="LOX21" s="12"/>
      <c r="LOY21" s="12"/>
      <c r="LOZ21" s="12"/>
      <c r="LPA21" s="12"/>
      <c r="LPB21" s="12"/>
      <c r="LPC21" s="12"/>
      <c r="LPD21" s="12"/>
      <c r="LPE21" s="12"/>
      <c r="LPF21" s="12"/>
      <c r="LPG21" s="12"/>
      <c r="LPH21" s="12"/>
      <c r="LPI21" s="12"/>
      <c r="LPJ21" s="12"/>
      <c r="LPK21" s="12"/>
      <c r="LPL21" s="12"/>
      <c r="LPM21" s="12"/>
      <c r="LPN21" s="12"/>
      <c r="LPO21" s="12"/>
      <c r="LPP21" s="12"/>
      <c r="LPQ21" s="12"/>
      <c r="LPR21" s="12"/>
      <c r="LPS21" s="12"/>
      <c r="LPT21" s="12"/>
      <c r="LPU21" s="12"/>
      <c r="LPV21" s="12"/>
      <c r="LPW21" s="12"/>
      <c r="LPX21" s="12"/>
      <c r="LPY21" s="12"/>
      <c r="LPZ21" s="12"/>
      <c r="LQA21" s="12"/>
      <c r="LQB21" s="12"/>
      <c r="LQC21" s="12"/>
      <c r="LQD21" s="12"/>
      <c r="LQE21" s="12"/>
      <c r="LQF21" s="12"/>
      <c r="LQG21" s="12"/>
      <c r="LQH21" s="12"/>
      <c r="LQI21" s="12"/>
      <c r="LQJ21" s="12"/>
      <c r="LQK21" s="12"/>
      <c r="LQL21" s="12"/>
      <c r="LQM21" s="12"/>
      <c r="LQN21" s="12"/>
      <c r="LQO21" s="12"/>
      <c r="LQP21" s="12"/>
      <c r="LQQ21" s="12"/>
      <c r="LQR21" s="12"/>
      <c r="LQS21" s="12"/>
      <c r="LQT21" s="12"/>
      <c r="LQU21" s="12"/>
      <c r="LQV21" s="12"/>
      <c r="LQW21" s="12"/>
      <c r="LQX21" s="12"/>
      <c r="LQY21" s="12"/>
      <c r="LQZ21" s="12"/>
      <c r="LRA21" s="12"/>
      <c r="LRB21" s="12"/>
      <c r="LRC21" s="12"/>
      <c r="LRD21" s="12"/>
      <c r="LRE21" s="12"/>
      <c r="LRF21" s="12"/>
      <c r="LRG21" s="12"/>
      <c r="LRH21" s="12"/>
      <c r="LRI21" s="12"/>
      <c r="LRJ21" s="12"/>
      <c r="LRK21" s="12"/>
      <c r="LRL21" s="12"/>
      <c r="LRM21" s="12"/>
      <c r="LRN21" s="12"/>
      <c r="LRO21" s="12"/>
      <c r="LRP21" s="12"/>
      <c r="LRQ21" s="12"/>
      <c r="LRR21" s="12"/>
      <c r="LRS21" s="12"/>
      <c r="LRT21" s="12"/>
      <c r="LRU21" s="12"/>
      <c r="LRV21" s="12"/>
      <c r="LRW21" s="12"/>
      <c r="LRX21" s="12"/>
      <c r="LRY21" s="12"/>
      <c r="LRZ21" s="12"/>
      <c r="LSA21" s="12"/>
      <c r="LSB21" s="12"/>
      <c r="LSC21" s="12"/>
      <c r="LSD21" s="12"/>
      <c r="LSE21" s="12"/>
      <c r="LSF21" s="12"/>
      <c r="LSG21" s="12"/>
      <c r="LSH21" s="12"/>
      <c r="LSI21" s="12"/>
      <c r="LSJ21" s="12"/>
      <c r="LSK21" s="12"/>
      <c r="LSL21" s="12"/>
      <c r="LSM21" s="12"/>
      <c r="LSN21" s="12"/>
      <c r="LSO21" s="12"/>
      <c r="LSP21" s="12"/>
      <c r="LSQ21" s="12"/>
      <c r="LSR21" s="12"/>
      <c r="LSS21" s="12"/>
      <c r="LST21" s="12"/>
      <c r="LSU21" s="12"/>
      <c r="LSV21" s="12"/>
      <c r="LSW21" s="12"/>
      <c r="LSX21" s="12"/>
      <c r="LSY21" s="12"/>
      <c r="LSZ21" s="12"/>
      <c r="LTA21" s="12"/>
      <c r="LTB21" s="12"/>
      <c r="LTC21" s="12"/>
      <c r="LTD21" s="12"/>
      <c r="LTE21" s="12"/>
      <c r="LTF21" s="12"/>
      <c r="LTG21" s="12"/>
      <c r="LTH21" s="12"/>
      <c r="LTI21" s="12"/>
      <c r="LTJ21" s="12"/>
      <c r="LTK21" s="12"/>
      <c r="LTL21" s="12"/>
      <c r="LTM21" s="12"/>
      <c r="LTN21" s="12"/>
      <c r="LTO21" s="12"/>
      <c r="LTP21" s="12"/>
      <c r="LTQ21" s="12"/>
      <c r="LTR21" s="12"/>
      <c r="LTS21" s="12"/>
      <c r="LTT21" s="12"/>
      <c r="LTU21" s="12"/>
      <c r="LTV21" s="12"/>
      <c r="LTW21" s="12"/>
      <c r="LTX21" s="12"/>
      <c r="LTY21" s="12"/>
      <c r="LTZ21" s="12"/>
      <c r="LUA21" s="12"/>
      <c r="LUB21" s="12"/>
      <c r="LUC21" s="12"/>
      <c r="LUD21" s="12"/>
      <c r="LUE21" s="12"/>
      <c r="LUF21" s="12"/>
      <c r="LUG21" s="12"/>
      <c r="LUH21" s="12"/>
      <c r="LUI21" s="12"/>
      <c r="LUJ21" s="12"/>
      <c r="LUK21" s="12"/>
      <c r="LUL21" s="12"/>
      <c r="LUM21" s="12"/>
      <c r="LUN21" s="12"/>
      <c r="LUO21" s="12"/>
      <c r="LUP21" s="12"/>
      <c r="LUQ21" s="12"/>
      <c r="LUR21" s="12"/>
      <c r="LUS21" s="12"/>
      <c r="LUT21" s="12"/>
      <c r="LUU21" s="12"/>
      <c r="LUV21" s="12"/>
      <c r="LUW21" s="12"/>
      <c r="LUX21" s="12"/>
      <c r="LUY21" s="12"/>
      <c r="LUZ21" s="12"/>
      <c r="LVA21" s="12"/>
      <c r="LVB21" s="12"/>
      <c r="LVC21" s="12"/>
      <c r="LVD21" s="12"/>
      <c r="LVE21" s="12"/>
      <c r="LVF21" s="12"/>
      <c r="LVG21" s="12"/>
      <c r="LVH21" s="12"/>
      <c r="LVI21" s="12"/>
      <c r="LVJ21" s="12"/>
      <c r="LVK21" s="12"/>
      <c r="LVL21" s="12"/>
      <c r="LVM21" s="12"/>
      <c r="LVN21" s="12"/>
      <c r="LVO21" s="12"/>
      <c r="LVP21" s="12"/>
      <c r="LVQ21" s="12"/>
      <c r="LVR21" s="12"/>
      <c r="LVS21" s="12"/>
      <c r="LVT21" s="12"/>
      <c r="LVU21" s="12"/>
      <c r="LVV21" s="12"/>
      <c r="LVW21" s="12"/>
      <c r="LVX21" s="12"/>
      <c r="LVY21" s="12"/>
      <c r="LVZ21" s="12"/>
      <c r="LWA21" s="12"/>
      <c r="LWB21" s="12"/>
      <c r="LWC21" s="12"/>
      <c r="LWD21" s="12"/>
      <c r="LWE21" s="12"/>
      <c r="LWF21" s="12"/>
      <c r="LWG21" s="12"/>
      <c r="LWH21" s="12"/>
      <c r="LWI21" s="12"/>
      <c r="LWJ21" s="12"/>
      <c r="LWK21" s="12"/>
      <c r="LWL21" s="12"/>
      <c r="LWM21" s="12"/>
      <c r="LWN21" s="12"/>
      <c r="LWO21" s="12"/>
      <c r="LWP21" s="12"/>
      <c r="LWQ21" s="12"/>
      <c r="LWR21" s="12"/>
      <c r="LWS21" s="12"/>
      <c r="LWT21" s="12"/>
      <c r="LWU21" s="12"/>
      <c r="LWV21" s="12"/>
      <c r="LWW21" s="12"/>
      <c r="LWX21" s="12"/>
      <c r="LWY21" s="12"/>
      <c r="LWZ21" s="12"/>
      <c r="LXA21" s="12"/>
      <c r="LXB21" s="12"/>
      <c r="LXC21" s="12"/>
      <c r="LXD21" s="12"/>
      <c r="LXE21" s="12"/>
      <c r="LXF21" s="12"/>
      <c r="LXG21" s="12"/>
      <c r="LXH21" s="12"/>
      <c r="LXI21" s="12"/>
      <c r="LXJ21" s="12"/>
      <c r="LXK21" s="12"/>
      <c r="LXL21" s="12"/>
      <c r="LXM21" s="12"/>
      <c r="LXN21" s="12"/>
      <c r="LXO21" s="12"/>
      <c r="LXP21" s="12"/>
      <c r="LXQ21" s="12"/>
      <c r="LXR21" s="12"/>
      <c r="LXS21" s="12"/>
      <c r="LXT21" s="12"/>
      <c r="LXU21" s="12"/>
      <c r="LXV21" s="12"/>
      <c r="LXW21" s="12"/>
      <c r="LXX21" s="12"/>
      <c r="LXY21" s="12"/>
      <c r="LXZ21" s="12"/>
      <c r="LYA21" s="12"/>
      <c r="LYB21" s="12"/>
      <c r="LYC21" s="12"/>
      <c r="LYD21" s="12"/>
      <c r="LYE21" s="12"/>
      <c r="LYF21" s="12"/>
      <c r="LYG21" s="12"/>
      <c r="LYH21" s="12"/>
      <c r="LYI21" s="12"/>
      <c r="LYJ21" s="12"/>
      <c r="LYK21" s="12"/>
      <c r="LYL21" s="12"/>
      <c r="LYM21" s="12"/>
      <c r="LYN21" s="12"/>
      <c r="LYO21" s="12"/>
      <c r="LYP21" s="12"/>
      <c r="LYQ21" s="12"/>
      <c r="LYR21" s="12"/>
      <c r="LYS21" s="12"/>
      <c r="LYT21" s="12"/>
      <c r="LYU21" s="12"/>
      <c r="LYV21" s="12"/>
      <c r="LYW21" s="12"/>
      <c r="LYX21" s="12"/>
      <c r="LYY21" s="12"/>
      <c r="LYZ21" s="12"/>
      <c r="LZA21" s="12"/>
      <c r="LZB21" s="12"/>
      <c r="LZC21" s="12"/>
      <c r="LZD21" s="12"/>
      <c r="LZE21" s="12"/>
      <c r="LZF21" s="12"/>
      <c r="LZG21" s="12"/>
      <c r="LZH21" s="12"/>
      <c r="LZI21" s="12"/>
      <c r="LZJ21" s="12"/>
      <c r="LZK21" s="12"/>
      <c r="LZL21" s="12"/>
      <c r="LZM21" s="12"/>
      <c r="LZN21" s="12"/>
      <c r="LZO21" s="12"/>
      <c r="LZP21" s="12"/>
      <c r="LZQ21" s="12"/>
      <c r="LZR21" s="12"/>
      <c r="LZS21" s="12"/>
      <c r="LZT21" s="12"/>
      <c r="LZU21" s="12"/>
      <c r="LZV21" s="12"/>
      <c r="LZW21" s="12"/>
      <c r="LZX21" s="12"/>
      <c r="LZY21" s="12"/>
      <c r="LZZ21" s="12"/>
      <c r="MAA21" s="12"/>
      <c r="MAB21" s="12"/>
      <c r="MAC21" s="12"/>
      <c r="MAD21" s="12"/>
      <c r="MAE21" s="12"/>
      <c r="MAF21" s="12"/>
      <c r="MAG21" s="12"/>
      <c r="MAH21" s="12"/>
      <c r="MAI21" s="12"/>
      <c r="MAJ21" s="12"/>
      <c r="MAK21" s="12"/>
      <c r="MAL21" s="12"/>
      <c r="MAM21" s="12"/>
      <c r="MAN21" s="12"/>
      <c r="MAO21" s="12"/>
      <c r="MAP21" s="12"/>
      <c r="MAQ21" s="12"/>
      <c r="MAR21" s="12"/>
      <c r="MAS21" s="12"/>
      <c r="MAT21" s="12"/>
      <c r="MAU21" s="12"/>
      <c r="MAV21" s="12"/>
      <c r="MAW21" s="12"/>
      <c r="MAX21" s="12"/>
      <c r="MAY21" s="12"/>
      <c r="MAZ21" s="12"/>
      <c r="MBA21" s="12"/>
      <c r="MBB21" s="12"/>
      <c r="MBC21" s="12"/>
      <c r="MBD21" s="12"/>
      <c r="MBE21" s="12"/>
      <c r="MBF21" s="12"/>
      <c r="MBG21" s="12"/>
      <c r="MBH21" s="12"/>
      <c r="MBI21" s="12"/>
      <c r="MBJ21" s="12"/>
      <c r="MBK21" s="12"/>
      <c r="MBL21" s="12"/>
      <c r="MBM21" s="12"/>
      <c r="MBN21" s="12"/>
      <c r="MBO21" s="12"/>
      <c r="MBP21" s="12"/>
      <c r="MBQ21" s="12"/>
      <c r="MBR21" s="12"/>
      <c r="MBS21" s="12"/>
      <c r="MBT21" s="12"/>
      <c r="MBU21" s="12"/>
      <c r="MBV21" s="12"/>
      <c r="MBW21" s="12"/>
      <c r="MBX21" s="12"/>
      <c r="MBY21" s="12"/>
      <c r="MBZ21" s="12"/>
      <c r="MCA21" s="12"/>
      <c r="MCB21" s="12"/>
      <c r="MCC21" s="12"/>
      <c r="MCD21" s="12"/>
      <c r="MCE21" s="12"/>
      <c r="MCF21" s="12"/>
      <c r="MCG21" s="12"/>
      <c r="MCH21" s="12"/>
      <c r="MCI21" s="12"/>
      <c r="MCJ21" s="12"/>
      <c r="MCK21" s="12"/>
      <c r="MCL21" s="12"/>
      <c r="MCM21" s="12"/>
      <c r="MCN21" s="12"/>
      <c r="MCO21" s="12"/>
      <c r="MCP21" s="12"/>
      <c r="MCQ21" s="12"/>
      <c r="MCR21" s="12"/>
      <c r="MCS21" s="12"/>
      <c r="MCT21" s="12"/>
      <c r="MCU21" s="12"/>
      <c r="MCV21" s="12"/>
      <c r="MCW21" s="12"/>
      <c r="MCX21" s="12"/>
      <c r="MCY21" s="12"/>
      <c r="MCZ21" s="12"/>
      <c r="MDA21" s="12"/>
      <c r="MDB21" s="12"/>
      <c r="MDC21" s="12"/>
      <c r="MDD21" s="12"/>
      <c r="MDE21" s="12"/>
      <c r="MDF21" s="12"/>
      <c r="MDG21" s="12"/>
      <c r="MDH21" s="12"/>
      <c r="MDI21" s="12"/>
      <c r="MDJ21" s="12"/>
      <c r="MDK21" s="12"/>
      <c r="MDL21" s="12"/>
      <c r="MDM21" s="12"/>
      <c r="MDN21" s="12"/>
      <c r="MDO21" s="12"/>
      <c r="MDP21" s="12"/>
      <c r="MDQ21" s="12"/>
      <c r="MDR21" s="12"/>
      <c r="MDS21" s="12"/>
      <c r="MDT21" s="12"/>
      <c r="MDU21" s="12"/>
      <c r="MDV21" s="12"/>
      <c r="MDW21" s="12"/>
      <c r="MDX21" s="12"/>
      <c r="MDY21" s="12"/>
      <c r="MDZ21" s="12"/>
      <c r="MEA21" s="12"/>
      <c r="MEB21" s="12"/>
      <c r="MEC21" s="12"/>
      <c r="MED21" s="12"/>
      <c r="MEE21" s="12"/>
      <c r="MEF21" s="12"/>
      <c r="MEG21" s="12"/>
      <c r="MEH21" s="12"/>
      <c r="MEI21" s="12"/>
      <c r="MEJ21" s="12"/>
      <c r="MEK21" s="12"/>
      <c r="MEL21" s="12"/>
      <c r="MEM21" s="12"/>
      <c r="MEN21" s="12"/>
      <c r="MEO21" s="12"/>
      <c r="MEP21" s="12"/>
      <c r="MEQ21" s="12"/>
      <c r="MER21" s="12"/>
      <c r="MES21" s="12"/>
      <c r="MET21" s="12"/>
      <c r="MEU21" s="12"/>
      <c r="MEV21" s="12"/>
      <c r="MEW21" s="12"/>
      <c r="MEX21" s="12"/>
      <c r="MEY21" s="12"/>
      <c r="MEZ21" s="12"/>
      <c r="MFA21" s="12"/>
      <c r="MFB21" s="12"/>
      <c r="MFC21" s="12"/>
      <c r="MFD21" s="12"/>
      <c r="MFE21" s="12"/>
      <c r="MFF21" s="12"/>
      <c r="MFG21" s="12"/>
      <c r="MFH21" s="12"/>
      <c r="MFI21" s="12"/>
      <c r="MFJ21" s="12"/>
      <c r="MFK21" s="12"/>
      <c r="MFL21" s="12"/>
      <c r="MFM21" s="12"/>
      <c r="MFN21" s="12"/>
      <c r="MFO21" s="12"/>
      <c r="MFP21" s="12"/>
      <c r="MFQ21" s="12"/>
      <c r="MFR21" s="12"/>
      <c r="MFS21" s="12"/>
      <c r="MFT21" s="12"/>
      <c r="MFU21" s="12"/>
      <c r="MFV21" s="12"/>
      <c r="MFW21" s="12"/>
      <c r="MFX21" s="12"/>
      <c r="MFY21" s="12"/>
      <c r="MFZ21" s="12"/>
      <c r="MGA21" s="12"/>
      <c r="MGB21" s="12"/>
      <c r="MGC21" s="12"/>
      <c r="MGD21" s="12"/>
      <c r="MGE21" s="12"/>
      <c r="MGF21" s="12"/>
      <c r="MGG21" s="12"/>
      <c r="MGH21" s="12"/>
      <c r="MGI21" s="12"/>
      <c r="MGJ21" s="12"/>
      <c r="MGK21" s="12"/>
      <c r="MGL21" s="12"/>
      <c r="MGM21" s="12"/>
      <c r="MGN21" s="12"/>
      <c r="MGO21" s="12"/>
      <c r="MGP21" s="12"/>
      <c r="MGQ21" s="12"/>
      <c r="MGR21" s="12"/>
      <c r="MGS21" s="12"/>
      <c r="MGT21" s="12"/>
      <c r="MGU21" s="12"/>
      <c r="MGV21" s="12"/>
      <c r="MGW21" s="12"/>
      <c r="MGX21" s="12"/>
      <c r="MGY21" s="12"/>
      <c r="MGZ21" s="12"/>
      <c r="MHA21" s="12"/>
      <c r="MHB21" s="12"/>
      <c r="MHC21" s="12"/>
      <c r="MHD21" s="12"/>
      <c r="MHE21" s="12"/>
      <c r="MHF21" s="12"/>
      <c r="MHG21" s="12"/>
      <c r="MHH21" s="12"/>
      <c r="MHI21" s="12"/>
      <c r="MHJ21" s="12"/>
      <c r="MHK21" s="12"/>
      <c r="MHL21" s="12"/>
      <c r="MHM21" s="12"/>
      <c r="MHN21" s="12"/>
      <c r="MHO21" s="12"/>
      <c r="MHP21" s="12"/>
      <c r="MHQ21" s="12"/>
      <c r="MHR21" s="12"/>
      <c r="MHS21" s="12"/>
      <c r="MHT21" s="12"/>
      <c r="MHU21" s="12"/>
      <c r="MHV21" s="12"/>
      <c r="MHW21" s="12"/>
      <c r="MHX21" s="12"/>
      <c r="MHY21" s="12"/>
      <c r="MHZ21" s="12"/>
      <c r="MIA21" s="12"/>
      <c r="MIB21" s="12"/>
      <c r="MIC21" s="12"/>
      <c r="MID21" s="12"/>
      <c r="MIE21" s="12"/>
      <c r="MIF21" s="12"/>
      <c r="MIG21" s="12"/>
      <c r="MIH21" s="12"/>
      <c r="MII21" s="12"/>
      <c r="MIJ21" s="12"/>
      <c r="MIK21" s="12"/>
      <c r="MIL21" s="12"/>
      <c r="MIM21" s="12"/>
      <c r="MIN21" s="12"/>
      <c r="MIO21" s="12"/>
      <c r="MIP21" s="12"/>
      <c r="MIQ21" s="12"/>
      <c r="MIR21" s="12"/>
      <c r="MIS21" s="12"/>
      <c r="MIT21" s="12"/>
      <c r="MIU21" s="12"/>
      <c r="MIV21" s="12"/>
      <c r="MIW21" s="12"/>
      <c r="MIX21" s="12"/>
      <c r="MIY21" s="12"/>
      <c r="MIZ21" s="12"/>
      <c r="MJA21" s="12"/>
      <c r="MJB21" s="12"/>
      <c r="MJC21" s="12"/>
      <c r="MJD21" s="12"/>
      <c r="MJE21" s="12"/>
      <c r="MJF21" s="12"/>
      <c r="MJG21" s="12"/>
      <c r="MJH21" s="12"/>
      <c r="MJI21" s="12"/>
      <c r="MJJ21" s="12"/>
      <c r="MJK21" s="12"/>
      <c r="MJL21" s="12"/>
      <c r="MJM21" s="12"/>
      <c r="MJN21" s="12"/>
      <c r="MJO21" s="12"/>
      <c r="MJP21" s="12"/>
      <c r="MJQ21" s="12"/>
      <c r="MJR21" s="12"/>
      <c r="MJS21" s="12"/>
      <c r="MJT21" s="12"/>
      <c r="MJU21" s="12"/>
      <c r="MJV21" s="12"/>
      <c r="MJW21" s="12"/>
      <c r="MJX21" s="12"/>
      <c r="MJY21" s="12"/>
      <c r="MJZ21" s="12"/>
      <c r="MKA21" s="12"/>
      <c r="MKB21" s="12"/>
      <c r="MKC21" s="12"/>
      <c r="MKD21" s="12"/>
      <c r="MKE21" s="12"/>
      <c r="MKF21" s="12"/>
      <c r="MKG21" s="12"/>
      <c r="MKH21" s="12"/>
      <c r="MKI21" s="12"/>
      <c r="MKJ21" s="12"/>
      <c r="MKK21" s="12"/>
      <c r="MKL21" s="12"/>
      <c r="MKM21" s="12"/>
      <c r="MKN21" s="12"/>
      <c r="MKO21" s="12"/>
      <c r="MKP21" s="12"/>
      <c r="MKQ21" s="12"/>
      <c r="MKR21" s="12"/>
      <c r="MKS21" s="12"/>
      <c r="MKT21" s="12"/>
      <c r="MKU21" s="12"/>
      <c r="MKV21" s="12"/>
      <c r="MKW21" s="12"/>
      <c r="MKX21" s="12"/>
      <c r="MKY21" s="12"/>
      <c r="MKZ21" s="12"/>
      <c r="MLA21" s="12"/>
      <c r="MLB21" s="12"/>
      <c r="MLC21" s="12"/>
      <c r="MLD21" s="12"/>
      <c r="MLE21" s="12"/>
      <c r="MLF21" s="12"/>
      <c r="MLG21" s="12"/>
      <c r="MLH21" s="12"/>
      <c r="MLI21" s="12"/>
      <c r="MLJ21" s="12"/>
      <c r="MLK21" s="12"/>
      <c r="MLL21" s="12"/>
      <c r="MLM21" s="12"/>
      <c r="MLN21" s="12"/>
      <c r="MLO21" s="12"/>
      <c r="MLP21" s="12"/>
      <c r="MLQ21" s="12"/>
      <c r="MLR21" s="12"/>
      <c r="MLS21" s="12"/>
      <c r="MLT21" s="12"/>
      <c r="MLU21" s="12"/>
      <c r="MLV21" s="12"/>
      <c r="MLW21" s="12"/>
      <c r="MLX21" s="12"/>
      <c r="MLY21" s="12"/>
      <c r="MLZ21" s="12"/>
      <c r="MMA21" s="12"/>
      <c r="MMB21" s="12"/>
      <c r="MMC21" s="12"/>
      <c r="MMD21" s="12"/>
      <c r="MME21" s="12"/>
      <c r="MMF21" s="12"/>
      <c r="MMG21" s="12"/>
      <c r="MMH21" s="12"/>
      <c r="MMI21" s="12"/>
      <c r="MMJ21" s="12"/>
      <c r="MMK21" s="12"/>
      <c r="MML21" s="12"/>
      <c r="MMM21" s="12"/>
      <c r="MMN21" s="12"/>
      <c r="MMO21" s="12"/>
      <c r="MMP21" s="12"/>
      <c r="MMQ21" s="12"/>
      <c r="MMR21" s="12"/>
      <c r="MMS21" s="12"/>
      <c r="MMT21" s="12"/>
      <c r="MMU21" s="12"/>
      <c r="MMV21" s="12"/>
      <c r="MMW21" s="12"/>
      <c r="MMX21" s="12"/>
      <c r="MMY21" s="12"/>
      <c r="MMZ21" s="12"/>
      <c r="MNA21" s="12"/>
      <c r="MNB21" s="12"/>
      <c r="MNC21" s="12"/>
      <c r="MND21" s="12"/>
      <c r="MNE21" s="12"/>
      <c r="MNF21" s="12"/>
      <c r="MNG21" s="12"/>
      <c r="MNH21" s="12"/>
      <c r="MNI21" s="12"/>
      <c r="MNJ21" s="12"/>
      <c r="MNK21" s="12"/>
      <c r="MNL21" s="12"/>
      <c r="MNM21" s="12"/>
      <c r="MNN21" s="12"/>
      <c r="MNO21" s="12"/>
      <c r="MNP21" s="12"/>
      <c r="MNQ21" s="12"/>
      <c r="MNR21" s="12"/>
      <c r="MNS21" s="12"/>
      <c r="MNT21" s="12"/>
      <c r="MNU21" s="12"/>
      <c r="MNV21" s="12"/>
      <c r="MNW21" s="12"/>
      <c r="MNX21" s="12"/>
      <c r="MNY21" s="12"/>
      <c r="MNZ21" s="12"/>
      <c r="MOA21" s="12"/>
      <c r="MOB21" s="12"/>
      <c r="MOC21" s="12"/>
      <c r="MOD21" s="12"/>
      <c r="MOE21" s="12"/>
      <c r="MOF21" s="12"/>
      <c r="MOG21" s="12"/>
      <c r="MOH21" s="12"/>
      <c r="MOI21" s="12"/>
      <c r="MOJ21" s="12"/>
      <c r="MOK21" s="12"/>
      <c r="MOL21" s="12"/>
      <c r="MOM21" s="12"/>
      <c r="MON21" s="12"/>
      <c r="MOO21" s="12"/>
      <c r="MOP21" s="12"/>
      <c r="MOQ21" s="12"/>
      <c r="MOR21" s="12"/>
      <c r="MOS21" s="12"/>
      <c r="MOT21" s="12"/>
      <c r="MOU21" s="12"/>
      <c r="MOV21" s="12"/>
      <c r="MOW21" s="12"/>
      <c r="MOX21" s="12"/>
      <c r="MOY21" s="12"/>
      <c r="MOZ21" s="12"/>
      <c r="MPA21" s="12"/>
      <c r="MPB21" s="12"/>
      <c r="MPC21" s="12"/>
      <c r="MPD21" s="12"/>
      <c r="MPE21" s="12"/>
      <c r="MPF21" s="12"/>
      <c r="MPG21" s="12"/>
      <c r="MPH21" s="12"/>
      <c r="MPI21" s="12"/>
      <c r="MPJ21" s="12"/>
      <c r="MPK21" s="12"/>
      <c r="MPL21" s="12"/>
      <c r="MPM21" s="12"/>
      <c r="MPN21" s="12"/>
      <c r="MPO21" s="12"/>
      <c r="MPP21" s="12"/>
      <c r="MPQ21" s="12"/>
      <c r="MPR21" s="12"/>
      <c r="MPS21" s="12"/>
      <c r="MPT21" s="12"/>
      <c r="MPU21" s="12"/>
      <c r="MPV21" s="12"/>
      <c r="MPW21" s="12"/>
      <c r="MPX21" s="12"/>
      <c r="MPY21" s="12"/>
      <c r="MPZ21" s="12"/>
      <c r="MQA21" s="12"/>
      <c r="MQB21" s="12"/>
      <c r="MQC21" s="12"/>
      <c r="MQD21" s="12"/>
      <c r="MQE21" s="12"/>
      <c r="MQF21" s="12"/>
      <c r="MQG21" s="12"/>
      <c r="MQH21" s="12"/>
      <c r="MQI21" s="12"/>
      <c r="MQJ21" s="12"/>
      <c r="MQK21" s="12"/>
      <c r="MQL21" s="12"/>
      <c r="MQM21" s="12"/>
      <c r="MQN21" s="12"/>
      <c r="MQO21" s="12"/>
      <c r="MQP21" s="12"/>
      <c r="MQQ21" s="12"/>
      <c r="MQR21" s="12"/>
      <c r="MQS21" s="12"/>
      <c r="MQT21" s="12"/>
      <c r="MQU21" s="12"/>
      <c r="MQV21" s="12"/>
      <c r="MQW21" s="12"/>
      <c r="MQX21" s="12"/>
      <c r="MQY21" s="12"/>
      <c r="MQZ21" s="12"/>
      <c r="MRA21" s="12"/>
      <c r="MRB21" s="12"/>
      <c r="MRC21" s="12"/>
      <c r="MRD21" s="12"/>
      <c r="MRE21" s="12"/>
      <c r="MRF21" s="12"/>
      <c r="MRG21" s="12"/>
      <c r="MRH21" s="12"/>
      <c r="MRI21" s="12"/>
      <c r="MRJ21" s="12"/>
      <c r="MRK21" s="12"/>
      <c r="MRL21" s="12"/>
      <c r="MRM21" s="12"/>
      <c r="MRN21" s="12"/>
      <c r="MRO21" s="12"/>
      <c r="MRP21" s="12"/>
      <c r="MRQ21" s="12"/>
      <c r="MRR21" s="12"/>
      <c r="MRS21" s="12"/>
      <c r="MRT21" s="12"/>
      <c r="MRU21" s="12"/>
      <c r="MRV21" s="12"/>
      <c r="MRW21" s="12"/>
      <c r="MRX21" s="12"/>
      <c r="MRY21" s="12"/>
      <c r="MRZ21" s="12"/>
      <c r="MSA21" s="12"/>
      <c r="MSB21" s="12"/>
      <c r="MSC21" s="12"/>
      <c r="MSD21" s="12"/>
      <c r="MSE21" s="12"/>
      <c r="MSF21" s="12"/>
      <c r="MSG21" s="12"/>
      <c r="MSH21" s="12"/>
      <c r="MSI21" s="12"/>
      <c r="MSJ21" s="12"/>
      <c r="MSK21" s="12"/>
      <c r="MSL21" s="12"/>
      <c r="MSM21" s="12"/>
      <c r="MSN21" s="12"/>
      <c r="MSO21" s="12"/>
      <c r="MSP21" s="12"/>
      <c r="MSQ21" s="12"/>
      <c r="MSR21" s="12"/>
      <c r="MSS21" s="12"/>
      <c r="MST21" s="12"/>
      <c r="MSU21" s="12"/>
      <c r="MSV21" s="12"/>
      <c r="MSW21" s="12"/>
      <c r="MSX21" s="12"/>
      <c r="MSY21" s="12"/>
      <c r="MSZ21" s="12"/>
      <c r="MTA21" s="12"/>
      <c r="MTB21" s="12"/>
      <c r="MTC21" s="12"/>
      <c r="MTD21" s="12"/>
      <c r="MTE21" s="12"/>
      <c r="MTF21" s="12"/>
      <c r="MTG21" s="12"/>
      <c r="MTH21" s="12"/>
      <c r="MTI21" s="12"/>
      <c r="MTJ21" s="12"/>
      <c r="MTK21" s="12"/>
      <c r="MTL21" s="12"/>
      <c r="MTM21" s="12"/>
      <c r="MTN21" s="12"/>
      <c r="MTO21" s="12"/>
      <c r="MTP21" s="12"/>
      <c r="MTQ21" s="12"/>
      <c r="MTR21" s="12"/>
      <c r="MTS21" s="12"/>
      <c r="MTT21" s="12"/>
      <c r="MTU21" s="12"/>
      <c r="MTV21" s="12"/>
      <c r="MTW21" s="12"/>
      <c r="MTX21" s="12"/>
      <c r="MTY21" s="12"/>
      <c r="MTZ21" s="12"/>
      <c r="MUA21" s="12"/>
      <c r="MUB21" s="12"/>
      <c r="MUC21" s="12"/>
      <c r="MUD21" s="12"/>
      <c r="MUE21" s="12"/>
      <c r="MUF21" s="12"/>
      <c r="MUG21" s="12"/>
      <c r="MUH21" s="12"/>
      <c r="MUI21" s="12"/>
      <c r="MUJ21" s="12"/>
      <c r="MUK21" s="12"/>
      <c r="MUL21" s="12"/>
      <c r="MUM21" s="12"/>
      <c r="MUN21" s="12"/>
      <c r="MUO21" s="12"/>
      <c r="MUP21" s="12"/>
      <c r="MUQ21" s="12"/>
      <c r="MUR21" s="12"/>
      <c r="MUS21" s="12"/>
      <c r="MUT21" s="12"/>
      <c r="MUU21" s="12"/>
      <c r="MUV21" s="12"/>
      <c r="MUW21" s="12"/>
      <c r="MUX21" s="12"/>
      <c r="MUY21" s="12"/>
      <c r="MUZ21" s="12"/>
      <c r="MVA21" s="12"/>
      <c r="MVB21" s="12"/>
      <c r="MVC21" s="12"/>
      <c r="MVD21" s="12"/>
      <c r="MVE21" s="12"/>
      <c r="MVF21" s="12"/>
      <c r="MVG21" s="12"/>
      <c r="MVH21" s="12"/>
      <c r="MVI21" s="12"/>
      <c r="MVJ21" s="12"/>
      <c r="MVK21" s="12"/>
      <c r="MVL21" s="12"/>
      <c r="MVM21" s="12"/>
      <c r="MVN21" s="12"/>
      <c r="MVO21" s="12"/>
      <c r="MVP21" s="12"/>
      <c r="MVQ21" s="12"/>
      <c r="MVR21" s="12"/>
      <c r="MVS21" s="12"/>
      <c r="MVT21" s="12"/>
      <c r="MVU21" s="12"/>
      <c r="MVV21" s="12"/>
      <c r="MVW21" s="12"/>
      <c r="MVX21" s="12"/>
      <c r="MVY21" s="12"/>
      <c r="MVZ21" s="12"/>
      <c r="MWA21" s="12"/>
      <c r="MWB21" s="12"/>
      <c r="MWC21" s="12"/>
      <c r="MWD21" s="12"/>
      <c r="MWE21" s="12"/>
      <c r="MWF21" s="12"/>
      <c r="MWG21" s="12"/>
      <c r="MWH21" s="12"/>
      <c r="MWI21" s="12"/>
      <c r="MWJ21" s="12"/>
      <c r="MWK21" s="12"/>
      <c r="MWL21" s="12"/>
      <c r="MWM21" s="12"/>
      <c r="MWN21" s="12"/>
      <c r="MWO21" s="12"/>
      <c r="MWP21" s="12"/>
      <c r="MWQ21" s="12"/>
      <c r="MWR21" s="12"/>
      <c r="MWS21" s="12"/>
      <c r="MWT21" s="12"/>
      <c r="MWU21" s="12"/>
      <c r="MWV21" s="12"/>
      <c r="MWW21" s="12"/>
      <c r="MWX21" s="12"/>
      <c r="MWY21" s="12"/>
      <c r="MWZ21" s="12"/>
      <c r="MXA21" s="12"/>
      <c r="MXB21" s="12"/>
      <c r="MXC21" s="12"/>
      <c r="MXD21" s="12"/>
      <c r="MXE21" s="12"/>
      <c r="MXF21" s="12"/>
      <c r="MXG21" s="12"/>
      <c r="MXH21" s="12"/>
      <c r="MXI21" s="12"/>
      <c r="MXJ21" s="12"/>
      <c r="MXK21" s="12"/>
      <c r="MXL21" s="12"/>
      <c r="MXM21" s="12"/>
      <c r="MXN21" s="12"/>
      <c r="MXO21" s="12"/>
      <c r="MXP21" s="12"/>
      <c r="MXQ21" s="12"/>
      <c r="MXR21" s="12"/>
      <c r="MXS21" s="12"/>
      <c r="MXT21" s="12"/>
      <c r="MXU21" s="12"/>
      <c r="MXV21" s="12"/>
      <c r="MXW21" s="12"/>
      <c r="MXX21" s="12"/>
      <c r="MXY21" s="12"/>
      <c r="MXZ21" s="12"/>
      <c r="MYA21" s="12"/>
      <c r="MYB21" s="12"/>
      <c r="MYC21" s="12"/>
      <c r="MYD21" s="12"/>
      <c r="MYE21" s="12"/>
      <c r="MYF21" s="12"/>
      <c r="MYG21" s="12"/>
      <c r="MYH21" s="12"/>
      <c r="MYI21" s="12"/>
      <c r="MYJ21" s="12"/>
      <c r="MYK21" s="12"/>
      <c r="MYL21" s="12"/>
      <c r="MYM21" s="12"/>
      <c r="MYN21" s="12"/>
      <c r="MYO21" s="12"/>
      <c r="MYP21" s="12"/>
      <c r="MYQ21" s="12"/>
      <c r="MYR21" s="12"/>
      <c r="MYS21" s="12"/>
      <c r="MYT21" s="12"/>
      <c r="MYU21" s="12"/>
      <c r="MYV21" s="12"/>
      <c r="MYW21" s="12"/>
      <c r="MYX21" s="12"/>
      <c r="MYY21" s="12"/>
      <c r="MYZ21" s="12"/>
      <c r="MZA21" s="12"/>
      <c r="MZB21" s="12"/>
      <c r="MZC21" s="12"/>
      <c r="MZD21" s="12"/>
      <c r="MZE21" s="12"/>
      <c r="MZF21" s="12"/>
      <c r="MZG21" s="12"/>
      <c r="MZH21" s="12"/>
      <c r="MZI21" s="12"/>
      <c r="MZJ21" s="12"/>
      <c r="MZK21" s="12"/>
      <c r="MZL21" s="12"/>
      <c r="MZM21" s="12"/>
      <c r="MZN21" s="12"/>
      <c r="MZO21" s="12"/>
      <c r="MZP21" s="12"/>
      <c r="MZQ21" s="12"/>
      <c r="MZR21" s="12"/>
      <c r="MZS21" s="12"/>
      <c r="MZT21" s="12"/>
      <c r="MZU21" s="12"/>
      <c r="MZV21" s="12"/>
      <c r="MZW21" s="12"/>
      <c r="MZX21" s="12"/>
      <c r="MZY21" s="12"/>
      <c r="MZZ21" s="12"/>
      <c r="NAA21" s="12"/>
      <c r="NAB21" s="12"/>
      <c r="NAC21" s="12"/>
      <c r="NAD21" s="12"/>
      <c r="NAE21" s="12"/>
      <c r="NAF21" s="12"/>
      <c r="NAG21" s="12"/>
      <c r="NAH21" s="12"/>
      <c r="NAI21" s="12"/>
      <c r="NAJ21" s="12"/>
      <c r="NAK21" s="12"/>
      <c r="NAL21" s="12"/>
      <c r="NAM21" s="12"/>
      <c r="NAN21" s="12"/>
      <c r="NAO21" s="12"/>
      <c r="NAP21" s="12"/>
      <c r="NAQ21" s="12"/>
      <c r="NAR21" s="12"/>
      <c r="NAS21" s="12"/>
      <c r="NAT21" s="12"/>
      <c r="NAU21" s="12"/>
      <c r="NAV21" s="12"/>
      <c r="NAW21" s="12"/>
      <c r="NAX21" s="12"/>
      <c r="NAY21" s="12"/>
      <c r="NAZ21" s="12"/>
      <c r="NBA21" s="12"/>
      <c r="NBB21" s="12"/>
      <c r="NBC21" s="12"/>
      <c r="NBD21" s="12"/>
      <c r="NBE21" s="12"/>
      <c r="NBF21" s="12"/>
      <c r="NBG21" s="12"/>
      <c r="NBH21" s="12"/>
      <c r="NBI21" s="12"/>
      <c r="NBJ21" s="12"/>
      <c r="NBK21" s="12"/>
      <c r="NBL21" s="12"/>
      <c r="NBM21" s="12"/>
      <c r="NBN21" s="12"/>
      <c r="NBO21" s="12"/>
      <c r="NBP21" s="12"/>
      <c r="NBQ21" s="12"/>
      <c r="NBR21" s="12"/>
      <c r="NBS21" s="12"/>
      <c r="NBT21" s="12"/>
      <c r="NBU21" s="12"/>
      <c r="NBV21" s="12"/>
      <c r="NBW21" s="12"/>
      <c r="NBX21" s="12"/>
      <c r="NBY21" s="12"/>
      <c r="NBZ21" s="12"/>
      <c r="NCA21" s="12"/>
      <c r="NCB21" s="12"/>
      <c r="NCC21" s="12"/>
      <c r="NCD21" s="12"/>
      <c r="NCE21" s="12"/>
      <c r="NCF21" s="12"/>
      <c r="NCG21" s="12"/>
      <c r="NCH21" s="12"/>
      <c r="NCI21" s="12"/>
      <c r="NCJ21" s="12"/>
      <c r="NCK21" s="12"/>
      <c r="NCL21" s="12"/>
      <c r="NCM21" s="12"/>
      <c r="NCN21" s="12"/>
      <c r="NCO21" s="12"/>
      <c r="NCP21" s="12"/>
      <c r="NCQ21" s="12"/>
      <c r="NCR21" s="12"/>
      <c r="NCS21" s="12"/>
      <c r="NCT21" s="12"/>
      <c r="NCU21" s="12"/>
      <c r="NCV21" s="12"/>
      <c r="NCW21" s="12"/>
      <c r="NCX21" s="12"/>
      <c r="NCY21" s="12"/>
      <c r="NCZ21" s="12"/>
      <c r="NDA21" s="12"/>
      <c r="NDB21" s="12"/>
      <c r="NDC21" s="12"/>
      <c r="NDD21" s="12"/>
      <c r="NDE21" s="12"/>
      <c r="NDF21" s="12"/>
      <c r="NDG21" s="12"/>
      <c r="NDH21" s="12"/>
      <c r="NDI21" s="12"/>
      <c r="NDJ21" s="12"/>
      <c r="NDK21" s="12"/>
      <c r="NDL21" s="12"/>
      <c r="NDM21" s="12"/>
      <c r="NDN21" s="12"/>
      <c r="NDO21" s="12"/>
      <c r="NDP21" s="12"/>
      <c r="NDQ21" s="12"/>
      <c r="NDR21" s="12"/>
      <c r="NDS21" s="12"/>
      <c r="NDT21" s="12"/>
      <c r="NDU21" s="12"/>
      <c r="NDV21" s="12"/>
      <c r="NDW21" s="12"/>
      <c r="NDX21" s="12"/>
      <c r="NDY21" s="12"/>
      <c r="NDZ21" s="12"/>
      <c r="NEA21" s="12"/>
      <c r="NEB21" s="12"/>
      <c r="NEC21" s="12"/>
      <c r="NED21" s="12"/>
      <c r="NEE21" s="12"/>
      <c r="NEF21" s="12"/>
      <c r="NEG21" s="12"/>
      <c r="NEH21" s="12"/>
      <c r="NEI21" s="12"/>
      <c r="NEJ21" s="12"/>
      <c r="NEK21" s="12"/>
      <c r="NEL21" s="12"/>
      <c r="NEM21" s="12"/>
      <c r="NEN21" s="12"/>
      <c r="NEO21" s="12"/>
      <c r="NEP21" s="12"/>
      <c r="NEQ21" s="12"/>
      <c r="NER21" s="12"/>
      <c r="NES21" s="12"/>
      <c r="NET21" s="12"/>
      <c r="NEU21" s="12"/>
      <c r="NEV21" s="12"/>
      <c r="NEW21" s="12"/>
      <c r="NEX21" s="12"/>
      <c r="NEY21" s="12"/>
      <c r="NEZ21" s="12"/>
      <c r="NFA21" s="12"/>
      <c r="NFB21" s="12"/>
      <c r="NFC21" s="12"/>
      <c r="NFD21" s="12"/>
      <c r="NFE21" s="12"/>
      <c r="NFF21" s="12"/>
      <c r="NFG21" s="12"/>
      <c r="NFH21" s="12"/>
      <c r="NFI21" s="12"/>
      <c r="NFJ21" s="12"/>
      <c r="NFK21" s="12"/>
      <c r="NFL21" s="12"/>
      <c r="NFM21" s="12"/>
      <c r="NFN21" s="12"/>
      <c r="NFO21" s="12"/>
      <c r="NFP21" s="12"/>
      <c r="NFQ21" s="12"/>
      <c r="NFR21" s="12"/>
      <c r="NFS21" s="12"/>
      <c r="NFT21" s="12"/>
      <c r="NFU21" s="12"/>
      <c r="NFV21" s="12"/>
      <c r="NFW21" s="12"/>
      <c r="NFX21" s="12"/>
      <c r="NFY21" s="12"/>
      <c r="NFZ21" s="12"/>
      <c r="NGA21" s="12"/>
      <c r="NGB21" s="12"/>
      <c r="NGC21" s="12"/>
      <c r="NGD21" s="12"/>
      <c r="NGE21" s="12"/>
      <c r="NGF21" s="12"/>
      <c r="NGG21" s="12"/>
      <c r="NGH21" s="12"/>
      <c r="NGI21" s="12"/>
      <c r="NGJ21" s="12"/>
      <c r="NGK21" s="12"/>
      <c r="NGL21" s="12"/>
      <c r="NGM21" s="12"/>
      <c r="NGN21" s="12"/>
      <c r="NGO21" s="12"/>
      <c r="NGP21" s="12"/>
      <c r="NGQ21" s="12"/>
      <c r="NGR21" s="12"/>
      <c r="NGS21" s="12"/>
      <c r="NGT21" s="12"/>
      <c r="NGU21" s="12"/>
      <c r="NGV21" s="12"/>
      <c r="NGW21" s="12"/>
      <c r="NGX21" s="12"/>
      <c r="NGY21" s="12"/>
      <c r="NGZ21" s="12"/>
      <c r="NHA21" s="12"/>
      <c r="NHB21" s="12"/>
      <c r="NHC21" s="12"/>
      <c r="NHD21" s="12"/>
      <c r="NHE21" s="12"/>
      <c r="NHF21" s="12"/>
      <c r="NHG21" s="12"/>
      <c r="NHH21" s="12"/>
      <c r="NHI21" s="12"/>
      <c r="NHJ21" s="12"/>
      <c r="NHK21" s="12"/>
      <c r="NHL21" s="12"/>
      <c r="NHM21" s="12"/>
      <c r="NHN21" s="12"/>
      <c r="NHO21" s="12"/>
      <c r="NHP21" s="12"/>
      <c r="NHQ21" s="12"/>
      <c r="NHR21" s="12"/>
      <c r="NHS21" s="12"/>
      <c r="NHT21" s="12"/>
      <c r="NHU21" s="12"/>
      <c r="NHV21" s="12"/>
      <c r="NHW21" s="12"/>
      <c r="NHX21" s="12"/>
      <c r="NHY21" s="12"/>
      <c r="NHZ21" s="12"/>
      <c r="NIA21" s="12"/>
      <c r="NIB21" s="12"/>
      <c r="NIC21" s="12"/>
      <c r="NID21" s="12"/>
      <c r="NIE21" s="12"/>
      <c r="NIF21" s="12"/>
      <c r="NIG21" s="12"/>
      <c r="NIH21" s="12"/>
      <c r="NII21" s="12"/>
      <c r="NIJ21" s="12"/>
      <c r="NIK21" s="12"/>
      <c r="NIL21" s="12"/>
      <c r="NIM21" s="12"/>
      <c r="NIN21" s="12"/>
      <c r="NIO21" s="12"/>
      <c r="NIP21" s="12"/>
      <c r="NIQ21" s="12"/>
      <c r="NIR21" s="12"/>
      <c r="NIS21" s="12"/>
      <c r="NIT21" s="12"/>
      <c r="NIU21" s="12"/>
      <c r="NIV21" s="12"/>
      <c r="NIW21" s="12"/>
      <c r="NIX21" s="12"/>
      <c r="NIY21" s="12"/>
      <c r="NIZ21" s="12"/>
      <c r="NJA21" s="12"/>
      <c r="NJB21" s="12"/>
      <c r="NJC21" s="12"/>
      <c r="NJD21" s="12"/>
      <c r="NJE21" s="12"/>
      <c r="NJF21" s="12"/>
      <c r="NJG21" s="12"/>
      <c r="NJH21" s="12"/>
      <c r="NJI21" s="12"/>
      <c r="NJJ21" s="12"/>
      <c r="NJK21" s="12"/>
      <c r="NJL21" s="12"/>
      <c r="NJM21" s="12"/>
      <c r="NJN21" s="12"/>
      <c r="NJO21" s="12"/>
      <c r="NJP21" s="12"/>
      <c r="NJQ21" s="12"/>
      <c r="NJR21" s="12"/>
      <c r="NJS21" s="12"/>
      <c r="NJT21" s="12"/>
      <c r="NJU21" s="12"/>
      <c r="NJV21" s="12"/>
      <c r="NJW21" s="12"/>
      <c r="NJX21" s="12"/>
      <c r="NJY21" s="12"/>
      <c r="NJZ21" s="12"/>
      <c r="NKA21" s="12"/>
      <c r="NKB21" s="12"/>
      <c r="NKC21" s="12"/>
      <c r="NKD21" s="12"/>
      <c r="NKE21" s="12"/>
      <c r="NKF21" s="12"/>
      <c r="NKG21" s="12"/>
      <c r="NKH21" s="12"/>
      <c r="NKI21" s="12"/>
      <c r="NKJ21" s="12"/>
      <c r="NKK21" s="12"/>
      <c r="NKL21" s="12"/>
      <c r="NKM21" s="12"/>
      <c r="NKN21" s="12"/>
      <c r="NKO21" s="12"/>
      <c r="NKP21" s="12"/>
      <c r="NKQ21" s="12"/>
      <c r="NKR21" s="12"/>
      <c r="NKS21" s="12"/>
      <c r="NKT21" s="12"/>
      <c r="NKU21" s="12"/>
      <c r="NKV21" s="12"/>
      <c r="NKW21" s="12"/>
      <c r="NKX21" s="12"/>
      <c r="NKY21" s="12"/>
      <c r="NKZ21" s="12"/>
      <c r="NLA21" s="12"/>
      <c r="NLB21" s="12"/>
      <c r="NLC21" s="12"/>
      <c r="NLD21" s="12"/>
      <c r="NLE21" s="12"/>
      <c r="NLF21" s="12"/>
      <c r="NLG21" s="12"/>
      <c r="NLH21" s="12"/>
      <c r="NLI21" s="12"/>
      <c r="NLJ21" s="12"/>
      <c r="NLK21" s="12"/>
      <c r="NLL21" s="12"/>
      <c r="NLM21" s="12"/>
      <c r="NLN21" s="12"/>
      <c r="NLO21" s="12"/>
      <c r="NLP21" s="12"/>
      <c r="NLQ21" s="12"/>
      <c r="NLR21" s="12"/>
      <c r="NLS21" s="12"/>
      <c r="NLT21" s="12"/>
      <c r="NLU21" s="12"/>
      <c r="NLV21" s="12"/>
      <c r="NLW21" s="12"/>
      <c r="NLX21" s="12"/>
      <c r="NLY21" s="12"/>
      <c r="NLZ21" s="12"/>
      <c r="NMA21" s="12"/>
      <c r="NMB21" s="12"/>
      <c r="NMC21" s="12"/>
      <c r="NMD21" s="12"/>
      <c r="NME21" s="12"/>
      <c r="NMF21" s="12"/>
      <c r="NMG21" s="12"/>
      <c r="NMH21" s="12"/>
      <c r="NMI21" s="12"/>
      <c r="NMJ21" s="12"/>
      <c r="NMK21" s="12"/>
      <c r="NML21" s="12"/>
      <c r="NMM21" s="12"/>
      <c r="NMN21" s="12"/>
      <c r="NMO21" s="12"/>
      <c r="NMP21" s="12"/>
      <c r="NMQ21" s="12"/>
      <c r="NMR21" s="12"/>
      <c r="NMS21" s="12"/>
      <c r="NMT21" s="12"/>
      <c r="NMU21" s="12"/>
      <c r="NMV21" s="12"/>
      <c r="NMW21" s="12"/>
      <c r="NMX21" s="12"/>
      <c r="NMY21" s="12"/>
      <c r="NMZ21" s="12"/>
      <c r="NNA21" s="12"/>
      <c r="NNB21" s="12"/>
      <c r="NNC21" s="12"/>
      <c r="NND21" s="12"/>
      <c r="NNE21" s="12"/>
      <c r="NNF21" s="12"/>
      <c r="NNG21" s="12"/>
      <c r="NNH21" s="12"/>
      <c r="NNI21" s="12"/>
      <c r="NNJ21" s="12"/>
      <c r="NNK21" s="12"/>
      <c r="NNL21" s="12"/>
      <c r="NNM21" s="12"/>
      <c r="NNN21" s="12"/>
      <c r="NNO21" s="12"/>
      <c r="NNP21" s="12"/>
      <c r="NNQ21" s="12"/>
      <c r="NNR21" s="12"/>
      <c r="NNS21" s="12"/>
      <c r="NNT21" s="12"/>
      <c r="NNU21" s="12"/>
      <c r="NNV21" s="12"/>
      <c r="NNW21" s="12"/>
      <c r="NNX21" s="12"/>
      <c r="NNY21" s="12"/>
      <c r="NNZ21" s="12"/>
      <c r="NOA21" s="12"/>
      <c r="NOB21" s="12"/>
      <c r="NOC21" s="12"/>
      <c r="NOD21" s="12"/>
      <c r="NOE21" s="12"/>
      <c r="NOF21" s="12"/>
      <c r="NOG21" s="12"/>
      <c r="NOH21" s="12"/>
      <c r="NOI21" s="12"/>
      <c r="NOJ21" s="12"/>
      <c r="NOK21" s="12"/>
      <c r="NOL21" s="12"/>
      <c r="NOM21" s="12"/>
      <c r="NON21" s="12"/>
      <c r="NOO21" s="12"/>
      <c r="NOP21" s="12"/>
      <c r="NOQ21" s="12"/>
      <c r="NOR21" s="12"/>
      <c r="NOS21" s="12"/>
      <c r="NOT21" s="12"/>
      <c r="NOU21" s="12"/>
      <c r="NOV21" s="12"/>
      <c r="NOW21" s="12"/>
      <c r="NOX21" s="12"/>
      <c r="NOY21" s="12"/>
      <c r="NOZ21" s="12"/>
      <c r="NPA21" s="12"/>
      <c r="NPB21" s="12"/>
      <c r="NPC21" s="12"/>
      <c r="NPD21" s="12"/>
      <c r="NPE21" s="12"/>
      <c r="NPF21" s="12"/>
      <c r="NPG21" s="12"/>
      <c r="NPH21" s="12"/>
      <c r="NPI21" s="12"/>
      <c r="NPJ21" s="12"/>
      <c r="NPK21" s="12"/>
      <c r="NPL21" s="12"/>
      <c r="NPM21" s="12"/>
      <c r="NPN21" s="12"/>
      <c r="NPO21" s="12"/>
      <c r="NPP21" s="12"/>
      <c r="NPQ21" s="12"/>
      <c r="NPR21" s="12"/>
      <c r="NPS21" s="12"/>
      <c r="NPT21" s="12"/>
      <c r="NPU21" s="12"/>
      <c r="NPV21" s="12"/>
      <c r="NPW21" s="12"/>
      <c r="NPX21" s="12"/>
      <c r="NPY21" s="12"/>
      <c r="NPZ21" s="12"/>
      <c r="NQA21" s="12"/>
      <c r="NQB21" s="12"/>
      <c r="NQC21" s="12"/>
      <c r="NQD21" s="12"/>
      <c r="NQE21" s="12"/>
      <c r="NQF21" s="12"/>
      <c r="NQG21" s="12"/>
      <c r="NQH21" s="12"/>
      <c r="NQI21" s="12"/>
      <c r="NQJ21" s="12"/>
      <c r="NQK21" s="12"/>
      <c r="NQL21" s="12"/>
      <c r="NQM21" s="12"/>
      <c r="NQN21" s="12"/>
      <c r="NQO21" s="12"/>
      <c r="NQP21" s="12"/>
      <c r="NQQ21" s="12"/>
      <c r="NQR21" s="12"/>
      <c r="NQS21" s="12"/>
      <c r="NQT21" s="12"/>
      <c r="NQU21" s="12"/>
      <c r="NQV21" s="12"/>
      <c r="NQW21" s="12"/>
      <c r="NQX21" s="12"/>
      <c r="NQY21" s="12"/>
      <c r="NQZ21" s="12"/>
      <c r="NRA21" s="12"/>
      <c r="NRB21" s="12"/>
      <c r="NRC21" s="12"/>
      <c r="NRD21" s="12"/>
      <c r="NRE21" s="12"/>
      <c r="NRF21" s="12"/>
      <c r="NRG21" s="12"/>
      <c r="NRH21" s="12"/>
      <c r="NRI21" s="12"/>
      <c r="NRJ21" s="12"/>
      <c r="NRK21" s="12"/>
      <c r="NRL21" s="12"/>
      <c r="NRM21" s="12"/>
      <c r="NRN21" s="12"/>
      <c r="NRO21" s="12"/>
      <c r="NRP21" s="12"/>
      <c r="NRQ21" s="12"/>
      <c r="NRR21" s="12"/>
      <c r="NRS21" s="12"/>
      <c r="NRT21" s="12"/>
      <c r="NRU21" s="12"/>
      <c r="NRV21" s="12"/>
      <c r="NRW21" s="12"/>
      <c r="NRX21" s="12"/>
      <c r="NRY21" s="12"/>
      <c r="NRZ21" s="12"/>
      <c r="NSA21" s="12"/>
      <c r="NSB21" s="12"/>
      <c r="NSC21" s="12"/>
      <c r="NSD21" s="12"/>
      <c r="NSE21" s="12"/>
      <c r="NSF21" s="12"/>
      <c r="NSG21" s="12"/>
      <c r="NSH21" s="12"/>
      <c r="NSI21" s="12"/>
      <c r="NSJ21" s="12"/>
      <c r="NSK21" s="12"/>
      <c r="NSL21" s="12"/>
      <c r="NSM21" s="12"/>
      <c r="NSN21" s="12"/>
      <c r="NSO21" s="12"/>
      <c r="NSP21" s="12"/>
      <c r="NSQ21" s="12"/>
      <c r="NSR21" s="12"/>
      <c r="NSS21" s="12"/>
      <c r="NST21" s="12"/>
      <c r="NSU21" s="12"/>
      <c r="NSV21" s="12"/>
      <c r="NSW21" s="12"/>
      <c r="NSX21" s="12"/>
      <c r="NSY21" s="12"/>
      <c r="NSZ21" s="12"/>
      <c r="NTA21" s="12"/>
      <c r="NTB21" s="12"/>
      <c r="NTC21" s="12"/>
      <c r="NTD21" s="12"/>
      <c r="NTE21" s="12"/>
      <c r="NTF21" s="12"/>
      <c r="NTG21" s="12"/>
      <c r="NTH21" s="12"/>
      <c r="NTI21" s="12"/>
      <c r="NTJ21" s="12"/>
      <c r="NTK21" s="12"/>
      <c r="NTL21" s="12"/>
      <c r="NTM21" s="12"/>
      <c r="NTN21" s="12"/>
      <c r="NTO21" s="12"/>
      <c r="NTP21" s="12"/>
      <c r="NTQ21" s="12"/>
      <c r="NTR21" s="12"/>
      <c r="NTS21" s="12"/>
      <c r="NTT21" s="12"/>
      <c r="NTU21" s="12"/>
      <c r="NTV21" s="12"/>
      <c r="NTW21" s="12"/>
      <c r="NTX21" s="12"/>
      <c r="NTY21" s="12"/>
      <c r="NTZ21" s="12"/>
      <c r="NUA21" s="12"/>
      <c r="NUB21" s="12"/>
      <c r="NUC21" s="12"/>
      <c r="NUD21" s="12"/>
      <c r="NUE21" s="12"/>
      <c r="NUF21" s="12"/>
      <c r="NUG21" s="12"/>
      <c r="NUH21" s="12"/>
      <c r="NUI21" s="12"/>
      <c r="NUJ21" s="12"/>
      <c r="NUK21" s="12"/>
      <c r="NUL21" s="12"/>
      <c r="NUM21" s="12"/>
      <c r="NUN21" s="12"/>
      <c r="NUO21" s="12"/>
      <c r="NUP21" s="12"/>
      <c r="NUQ21" s="12"/>
      <c r="NUR21" s="12"/>
      <c r="NUS21" s="12"/>
      <c r="NUT21" s="12"/>
      <c r="NUU21" s="12"/>
      <c r="NUV21" s="12"/>
      <c r="NUW21" s="12"/>
      <c r="NUX21" s="12"/>
      <c r="NUY21" s="12"/>
      <c r="NUZ21" s="12"/>
      <c r="NVA21" s="12"/>
      <c r="NVB21" s="12"/>
      <c r="NVC21" s="12"/>
      <c r="NVD21" s="12"/>
      <c r="NVE21" s="12"/>
      <c r="NVF21" s="12"/>
      <c r="NVG21" s="12"/>
      <c r="NVH21" s="12"/>
      <c r="NVI21" s="12"/>
      <c r="NVJ21" s="12"/>
      <c r="NVK21" s="12"/>
      <c r="NVL21" s="12"/>
      <c r="NVM21" s="12"/>
      <c r="NVN21" s="12"/>
      <c r="NVO21" s="12"/>
      <c r="NVP21" s="12"/>
      <c r="NVQ21" s="12"/>
      <c r="NVR21" s="12"/>
      <c r="NVS21" s="12"/>
      <c r="NVT21" s="12"/>
      <c r="NVU21" s="12"/>
      <c r="NVV21" s="12"/>
      <c r="NVW21" s="12"/>
      <c r="NVX21" s="12"/>
      <c r="NVY21" s="12"/>
      <c r="NVZ21" s="12"/>
      <c r="NWA21" s="12"/>
      <c r="NWB21" s="12"/>
      <c r="NWC21" s="12"/>
      <c r="NWD21" s="12"/>
      <c r="NWE21" s="12"/>
      <c r="NWF21" s="12"/>
      <c r="NWG21" s="12"/>
      <c r="NWH21" s="12"/>
      <c r="NWI21" s="12"/>
      <c r="NWJ21" s="12"/>
      <c r="NWK21" s="12"/>
      <c r="NWL21" s="12"/>
      <c r="NWM21" s="12"/>
      <c r="NWN21" s="12"/>
      <c r="NWO21" s="12"/>
      <c r="NWP21" s="12"/>
      <c r="NWQ21" s="12"/>
      <c r="NWR21" s="12"/>
      <c r="NWS21" s="12"/>
      <c r="NWT21" s="12"/>
      <c r="NWU21" s="12"/>
      <c r="NWV21" s="12"/>
      <c r="NWW21" s="12"/>
      <c r="NWX21" s="12"/>
      <c r="NWY21" s="12"/>
      <c r="NWZ21" s="12"/>
      <c r="NXA21" s="12"/>
      <c r="NXB21" s="12"/>
      <c r="NXC21" s="12"/>
      <c r="NXD21" s="12"/>
      <c r="NXE21" s="12"/>
      <c r="NXF21" s="12"/>
      <c r="NXG21" s="12"/>
      <c r="NXH21" s="12"/>
      <c r="NXI21" s="12"/>
      <c r="NXJ21" s="12"/>
      <c r="NXK21" s="12"/>
      <c r="NXL21" s="12"/>
      <c r="NXM21" s="12"/>
      <c r="NXN21" s="12"/>
      <c r="NXO21" s="12"/>
      <c r="NXP21" s="12"/>
      <c r="NXQ21" s="12"/>
      <c r="NXR21" s="12"/>
      <c r="NXS21" s="12"/>
      <c r="NXT21" s="12"/>
      <c r="NXU21" s="12"/>
      <c r="NXV21" s="12"/>
      <c r="NXW21" s="12"/>
      <c r="NXX21" s="12"/>
      <c r="NXY21" s="12"/>
      <c r="NXZ21" s="12"/>
      <c r="NYA21" s="12"/>
      <c r="NYB21" s="12"/>
      <c r="NYC21" s="12"/>
      <c r="NYD21" s="12"/>
      <c r="NYE21" s="12"/>
      <c r="NYF21" s="12"/>
      <c r="NYG21" s="12"/>
      <c r="NYH21" s="12"/>
      <c r="NYI21" s="12"/>
      <c r="NYJ21" s="12"/>
      <c r="NYK21" s="12"/>
      <c r="NYL21" s="12"/>
      <c r="NYM21" s="12"/>
      <c r="NYN21" s="12"/>
      <c r="NYO21" s="12"/>
      <c r="NYP21" s="12"/>
      <c r="NYQ21" s="12"/>
      <c r="NYR21" s="12"/>
      <c r="NYS21" s="12"/>
      <c r="NYT21" s="12"/>
      <c r="NYU21" s="12"/>
      <c r="NYV21" s="12"/>
      <c r="NYW21" s="12"/>
      <c r="NYX21" s="12"/>
      <c r="NYY21" s="12"/>
      <c r="NYZ21" s="12"/>
      <c r="NZA21" s="12"/>
      <c r="NZB21" s="12"/>
      <c r="NZC21" s="12"/>
      <c r="NZD21" s="12"/>
      <c r="NZE21" s="12"/>
      <c r="NZF21" s="12"/>
      <c r="NZG21" s="12"/>
      <c r="NZH21" s="12"/>
      <c r="NZI21" s="12"/>
      <c r="NZJ21" s="12"/>
      <c r="NZK21" s="12"/>
      <c r="NZL21" s="12"/>
      <c r="NZM21" s="12"/>
      <c r="NZN21" s="12"/>
      <c r="NZO21" s="12"/>
      <c r="NZP21" s="12"/>
      <c r="NZQ21" s="12"/>
      <c r="NZR21" s="12"/>
      <c r="NZS21" s="12"/>
      <c r="NZT21" s="12"/>
      <c r="NZU21" s="12"/>
      <c r="NZV21" s="12"/>
      <c r="NZW21" s="12"/>
      <c r="NZX21" s="12"/>
      <c r="NZY21" s="12"/>
      <c r="NZZ21" s="12"/>
      <c r="OAA21" s="12"/>
      <c r="OAB21" s="12"/>
      <c r="OAC21" s="12"/>
      <c r="OAD21" s="12"/>
      <c r="OAE21" s="12"/>
      <c r="OAF21" s="12"/>
      <c r="OAG21" s="12"/>
      <c r="OAH21" s="12"/>
      <c r="OAI21" s="12"/>
      <c r="OAJ21" s="12"/>
      <c r="OAK21" s="12"/>
      <c r="OAL21" s="12"/>
      <c r="OAM21" s="12"/>
      <c r="OAN21" s="12"/>
      <c r="OAO21" s="12"/>
      <c r="OAP21" s="12"/>
      <c r="OAQ21" s="12"/>
      <c r="OAR21" s="12"/>
      <c r="OAS21" s="12"/>
      <c r="OAT21" s="12"/>
      <c r="OAU21" s="12"/>
      <c r="OAV21" s="12"/>
      <c r="OAW21" s="12"/>
      <c r="OAX21" s="12"/>
      <c r="OAY21" s="12"/>
      <c r="OAZ21" s="12"/>
      <c r="OBA21" s="12"/>
      <c r="OBB21" s="12"/>
      <c r="OBC21" s="12"/>
      <c r="OBD21" s="12"/>
      <c r="OBE21" s="12"/>
      <c r="OBF21" s="12"/>
      <c r="OBG21" s="12"/>
      <c r="OBH21" s="12"/>
      <c r="OBI21" s="12"/>
      <c r="OBJ21" s="12"/>
      <c r="OBK21" s="12"/>
      <c r="OBL21" s="12"/>
      <c r="OBM21" s="12"/>
      <c r="OBN21" s="12"/>
      <c r="OBO21" s="12"/>
      <c r="OBP21" s="12"/>
      <c r="OBQ21" s="12"/>
      <c r="OBR21" s="12"/>
      <c r="OBS21" s="12"/>
      <c r="OBT21" s="12"/>
      <c r="OBU21" s="12"/>
      <c r="OBV21" s="12"/>
      <c r="OBW21" s="12"/>
      <c r="OBX21" s="12"/>
      <c r="OBY21" s="12"/>
      <c r="OBZ21" s="12"/>
      <c r="OCA21" s="12"/>
      <c r="OCB21" s="12"/>
      <c r="OCC21" s="12"/>
      <c r="OCD21" s="12"/>
      <c r="OCE21" s="12"/>
      <c r="OCF21" s="12"/>
      <c r="OCG21" s="12"/>
      <c r="OCH21" s="12"/>
      <c r="OCI21" s="12"/>
      <c r="OCJ21" s="12"/>
      <c r="OCK21" s="12"/>
      <c r="OCL21" s="12"/>
      <c r="OCM21" s="12"/>
      <c r="OCN21" s="12"/>
      <c r="OCO21" s="12"/>
      <c r="OCP21" s="12"/>
      <c r="OCQ21" s="12"/>
      <c r="OCR21" s="12"/>
      <c r="OCS21" s="12"/>
      <c r="OCT21" s="12"/>
      <c r="OCU21" s="12"/>
      <c r="OCV21" s="12"/>
      <c r="OCW21" s="12"/>
      <c r="OCX21" s="12"/>
      <c r="OCY21" s="12"/>
      <c r="OCZ21" s="12"/>
      <c r="ODA21" s="12"/>
      <c r="ODB21" s="12"/>
      <c r="ODC21" s="12"/>
      <c r="ODD21" s="12"/>
      <c r="ODE21" s="12"/>
      <c r="ODF21" s="12"/>
      <c r="ODG21" s="12"/>
      <c r="ODH21" s="12"/>
      <c r="ODI21" s="12"/>
      <c r="ODJ21" s="12"/>
      <c r="ODK21" s="12"/>
      <c r="ODL21" s="12"/>
      <c r="ODM21" s="12"/>
      <c r="ODN21" s="12"/>
      <c r="ODO21" s="12"/>
      <c r="ODP21" s="12"/>
      <c r="ODQ21" s="12"/>
      <c r="ODR21" s="12"/>
      <c r="ODS21" s="12"/>
      <c r="ODT21" s="12"/>
      <c r="ODU21" s="12"/>
      <c r="ODV21" s="12"/>
      <c r="ODW21" s="12"/>
      <c r="ODX21" s="12"/>
      <c r="ODY21" s="12"/>
      <c r="ODZ21" s="12"/>
      <c r="OEA21" s="12"/>
      <c r="OEB21" s="12"/>
      <c r="OEC21" s="12"/>
      <c r="OED21" s="12"/>
      <c r="OEE21" s="12"/>
      <c r="OEF21" s="12"/>
      <c r="OEG21" s="12"/>
      <c r="OEH21" s="12"/>
      <c r="OEI21" s="12"/>
      <c r="OEJ21" s="12"/>
      <c r="OEK21" s="12"/>
      <c r="OEL21" s="12"/>
      <c r="OEM21" s="12"/>
      <c r="OEN21" s="12"/>
      <c r="OEO21" s="12"/>
      <c r="OEP21" s="12"/>
      <c r="OEQ21" s="12"/>
      <c r="OER21" s="12"/>
      <c r="OES21" s="12"/>
      <c r="OET21" s="12"/>
      <c r="OEU21" s="12"/>
      <c r="OEV21" s="12"/>
      <c r="OEW21" s="12"/>
      <c r="OEX21" s="12"/>
      <c r="OEY21" s="12"/>
      <c r="OEZ21" s="12"/>
      <c r="OFA21" s="12"/>
      <c r="OFB21" s="12"/>
      <c r="OFC21" s="12"/>
      <c r="OFD21" s="12"/>
      <c r="OFE21" s="12"/>
      <c r="OFF21" s="12"/>
      <c r="OFG21" s="12"/>
      <c r="OFH21" s="12"/>
      <c r="OFI21" s="12"/>
      <c r="OFJ21" s="12"/>
      <c r="OFK21" s="12"/>
      <c r="OFL21" s="12"/>
      <c r="OFM21" s="12"/>
      <c r="OFN21" s="12"/>
      <c r="OFO21" s="12"/>
      <c r="OFP21" s="12"/>
      <c r="OFQ21" s="12"/>
      <c r="OFR21" s="12"/>
      <c r="OFS21" s="12"/>
      <c r="OFT21" s="12"/>
      <c r="OFU21" s="12"/>
      <c r="OFV21" s="12"/>
      <c r="OFW21" s="12"/>
      <c r="OFX21" s="12"/>
      <c r="OFY21" s="12"/>
      <c r="OFZ21" s="12"/>
      <c r="OGA21" s="12"/>
      <c r="OGB21" s="12"/>
      <c r="OGC21" s="12"/>
      <c r="OGD21" s="12"/>
      <c r="OGE21" s="12"/>
      <c r="OGF21" s="12"/>
      <c r="OGG21" s="12"/>
      <c r="OGH21" s="12"/>
      <c r="OGI21" s="12"/>
      <c r="OGJ21" s="12"/>
      <c r="OGK21" s="12"/>
      <c r="OGL21" s="12"/>
      <c r="OGM21" s="12"/>
      <c r="OGN21" s="12"/>
      <c r="OGO21" s="12"/>
      <c r="OGP21" s="12"/>
      <c r="OGQ21" s="12"/>
      <c r="OGR21" s="12"/>
      <c r="OGS21" s="12"/>
      <c r="OGT21" s="12"/>
      <c r="OGU21" s="12"/>
      <c r="OGV21" s="12"/>
      <c r="OGW21" s="12"/>
      <c r="OGX21" s="12"/>
      <c r="OGY21" s="12"/>
      <c r="OGZ21" s="12"/>
      <c r="OHA21" s="12"/>
      <c r="OHB21" s="12"/>
      <c r="OHC21" s="12"/>
      <c r="OHD21" s="12"/>
      <c r="OHE21" s="12"/>
      <c r="OHF21" s="12"/>
      <c r="OHG21" s="12"/>
      <c r="OHH21" s="12"/>
      <c r="OHI21" s="12"/>
      <c r="OHJ21" s="12"/>
      <c r="OHK21" s="12"/>
      <c r="OHL21" s="12"/>
      <c r="OHM21" s="12"/>
      <c r="OHN21" s="12"/>
      <c r="OHO21" s="12"/>
      <c r="OHP21" s="12"/>
      <c r="OHQ21" s="12"/>
      <c r="OHR21" s="12"/>
      <c r="OHS21" s="12"/>
      <c r="OHT21" s="12"/>
      <c r="OHU21" s="12"/>
      <c r="OHV21" s="12"/>
      <c r="OHW21" s="12"/>
      <c r="OHX21" s="12"/>
      <c r="OHY21" s="12"/>
      <c r="OHZ21" s="12"/>
      <c r="OIA21" s="12"/>
      <c r="OIB21" s="12"/>
      <c r="OIC21" s="12"/>
      <c r="OID21" s="12"/>
      <c r="OIE21" s="12"/>
      <c r="OIF21" s="12"/>
      <c r="OIG21" s="12"/>
      <c r="OIH21" s="12"/>
      <c r="OII21" s="12"/>
      <c r="OIJ21" s="12"/>
      <c r="OIK21" s="12"/>
      <c r="OIL21" s="12"/>
      <c r="OIM21" s="12"/>
      <c r="OIN21" s="12"/>
      <c r="OIO21" s="12"/>
      <c r="OIP21" s="12"/>
      <c r="OIQ21" s="12"/>
      <c r="OIR21" s="12"/>
      <c r="OIS21" s="12"/>
      <c r="OIT21" s="12"/>
      <c r="OIU21" s="12"/>
      <c r="OIV21" s="12"/>
      <c r="OIW21" s="12"/>
      <c r="OIX21" s="12"/>
      <c r="OIY21" s="12"/>
      <c r="OIZ21" s="12"/>
      <c r="OJA21" s="12"/>
      <c r="OJB21" s="12"/>
      <c r="OJC21" s="12"/>
      <c r="OJD21" s="12"/>
      <c r="OJE21" s="12"/>
      <c r="OJF21" s="12"/>
      <c r="OJG21" s="12"/>
      <c r="OJH21" s="12"/>
      <c r="OJI21" s="12"/>
      <c r="OJJ21" s="12"/>
      <c r="OJK21" s="12"/>
      <c r="OJL21" s="12"/>
      <c r="OJM21" s="12"/>
      <c r="OJN21" s="12"/>
      <c r="OJO21" s="12"/>
      <c r="OJP21" s="12"/>
      <c r="OJQ21" s="12"/>
      <c r="OJR21" s="12"/>
      <c r="OJS21" s="12"/>
      <c r="OJT21" s="12"/>
      <c r="OJU21" s="12"/>
      <c r="OJV21" s="12"/>
      <c r="OJW21" s="12"/>
      <c r="OJX21" s="12"/>
      <c r="OJY21" s="12"/>
      <c r="OJZ21" s="12"/>
      <c r="OKA21" s="12"/>
      <c r="OKB21" s="12"/>
      <c r="OKC21" s="12"/>
      <c r="OKD21" s="12"/>
      <c r="OKE21" s="12"/>
      <c r="OKF21" s="12"/>
      <c r="OKG21" s="12"/>
      <c r="OKH21" s="12"/>
      <c r="OKI21" s="12"/>
      <c r="OKJ21" s="12"/>
      <c r="OKK21" s="12"/>
      <c r="OKL21" s="12"/>
      <c r="OKM21" s="12"/>
      <c r="OKN21" s="12"/>
      <c r="OKO21" s="12"/>
      <c r="OKP21" s="12"/>
      <c r="OKQ21" s="12"/>
      <c r="OKR21" s="12"/>
      <c r="OKS21" s="12"/>
      <c r="OKT21" s="12"/>
      <c r="OKU21" s="12"/>
      <c r="OKV21" s="12"/>
      <c r="OKW21" s="12"/>
      <c r="OKX21" s="12"/>
      <c r="OKY21" s="12"/>
      <c r="OKZ21" s="12"/>
      <c r="OLA21" s="12"/>
      <c r="OLB21" s="12"/>
      <c r="OLC21" s="12"/>
      <c r="OLD21" s="12"/>
      <c r="OLE21" s="12"/>
      <c r="OLF21" s="12"/>
      <c r="OLG21" s="12"/>
      <c r="OLH21" s="12"/>
      <c r="OLI21" s="12"/>
      <c r="OLJ21" s="12"/>
      <c r="OLK21" s="12"/>
      <c r="OLL21" s="12"/>
      <c r="OLM21" s="12"/>
      <c r="OLN21" s="12"/>
      <c r="OLO21" s="12"/>
      <c r="OLP21" s="12"/>
      <c r="OLQ21" s="12"/>
      <c r="OLR21" s="12"/>
      <c r="OLS21" s="12"/>
      <c r="OLT21" s="12"/>
      <c r="OLU21" s="12"/>
      <c r="OLV21" s="12"/>
      <c r="OLW21" s="12"/>
      <c r="OLX21" s="12"/>
      <c r="OLY21" s="12"/>
      <c r="OLZ21" s="12"/>
      <c r="OMA21" s="12"/>
      <c r="OMB21" s="12"/>
      <c r="OMC21" s="12"/>
      <c r="OMD21" s="12"/>
      <c r="OME21" s="12"/>
      <c r="OMF21" s="12"/>
      <c r="OMG21" s="12"/>
      <c r="OMH21" s="12"/>
      <c r="OMI21" s="12"/>
      <c r="OMJ21" s="12"/>
      <c r="OMK21" s="12"/>
      <c r="OML21" s="12"/>
      <c r="OMM21" s="12"/>
      <c r="OMN21" s="12"/>
      <c r="OMO21" s="12"/>
      <c r="OMP21" s="12"/>
      <c r="OMQ21" s="12"/>
      <c r="OMR21" s="12"/>
      <c r="OMS21" s="12"/>
      <c r="OMT21" s="12"/>
      <c r="OMU21" s="12"/>
      <c r="OMV21" s="12"/>
      <c r="OMW21" s="12"/>
      <c r="OMX21" s="12"/>
      <c r="OMY21" s="12"/>
      <c r="OMZ21" s="12"/>
      <c r="ONA21" s="12"/>
      <c r="ONB21" s="12"/>
      <c r="ONC21" s="12"/>
      <c r="OND21" s="12"/>
      <c r="ONE21" s="12"/>
      <c r="ONF21" s="12"/>
      <c r="ONG21" s="12"/>
      <c r="ONH21" s="12"/>
      <c r="ONI21" s="12"/>
      <c r="ONJ21" s="12"/>
      <c r="ONK21" s="12"/>
      <c r="ONL21" s="12"/>
      <c r="ONM21" s="12"/>
      <c r="ONN21" s="12"/>
      <c r="ONO21" s="12"/>
      <c r="ONP21" s="12"/>
      <c r="ONQ21" s="12"/>
      <c r="ONR21" s="12"/>
      <c r="ONS21" s="12"/>
      <c r="ONT21" s="12"/>
      <c r="ONU21" s="12"/>
      <c r="ONV21" s="12"/>
      <c r="ONW21" s="12"/>
      <c r="ONX21" s="12"/>
      <c r="ONY21" s="12"/>
      <c r="ONZ21" s="12"/>
      <c r="OOA21" s="12"/>
      <c r="OOB21" s="12"/>
      <c r="OOC21" s="12"/>
      <c r="OOD21" s="12"/>
      <c r="OOE21" s="12"/>
      <c r="OOF21" s="12"/>
      <c r="OOG21" s="12"/>
      <c r="OOH21" s="12"/>
      <c r="OOI21" s="12"/>
      <c r="OOJ21" s="12"/>
      <c r="OOK21" s="12"/>
      <c r="OOL21" s="12"/>
      <c r="OOM21" s="12"/>
      <c r="OON21" s="12"/>
      <c r="OOO21" s="12"/>
      <c r="OOP21" s="12"/>
      <c r="OOQ21" s="12"/>
      <c r="OOR21" s="12"/>
      <c r="OOS21" s="12"/>
      <c r="OOT21" s="12"/>
      <c r="OOU21" s="12"/>
      <c r="OOV21" s="12"/>
      <c r="OOW21" s="12"/>
      <c r="OOX21" s="12"/>
      <c r="OOY21" s="12"/>
      <c r="OOZ21" s="12"/>
      <c r="OPA21" s="12"/>
      <c r="OPB21" s="12"/>
      <c r="OPC21" s="12"/>
      <c r="OPD21" s="12"/>
      <c r="OPE21" s="12"/>
      <c r="OPF21" s="12"/>
      <c r="OPG21" s="12"/>
      <c r="OPH21" s="12"/>
      <c r="OPI21" s="12"/>
      <c r="OPJ21" s="12"/>
      <c r="OPK21" s="12"/>
      <c r="OPL21" s="12"/>
      <c r="OPM21" s="12"/>
      <c r="OPN21" s="12"/>
      <c r="OPO21" s="12"/>
      <c r="OPP21" s="12"/>
      <c r="OPQ21" s="12"/>
      <c r="OPR21" s="12"/>
      <c r="OPS21" s="12"/>
      <c r="OPT21" s="12"/>
      <c r="OPU21" s="12"/>
      <c r="OPV21" s="12"/>
      <c r="OPW21" s="12"/>
      <c r="OPX21" s="12"/>
      <c r="OPY21" s="12"/>
      <c r="OPZ21" s="12"/>
      <c r="OQA21" s="12"/>
      <c r="OQB21" s="12"/>
      <c r="OQC21" s="12"/>
      <c r="OQD21" s="12"/>
      <c r="OQE21" s="12"/>
      <c r="OQF21" s="12"/>
      <c r="OQG21" s="12"/>
      <c r="OQH21" s="12"/>
      <c r="OQI21" s="12"/>
      <c r="OQJ21" s="12"/>
      <c r="OQK21" s="12"/>
      <c r="OQL21" s="12"/>
      <c r="OQM21" s="12"/>
      <c r="OQN21" s="12"/>
      <c r="OQO21" s="12"/>
      <c r="OQP21" s="12"/>
      <c r="OQQ21" s="12"/>
      <c r="OQR21" s="12"/>
      <c r="OQS21" s="12"/>
      <c r="OQT21" s="12"/>
      <c r="OQU21" s="12"/>
      <c r="OQV21" s="12"/>
      <c r="OQW21" s="12"/>
      <c r="OQX21" s="12"/>
      <c r="OQY21" s="12"/>
      <c r="OQZ21" s="12"/>
      <c r="ORA21" s="12"/>
      <c r="ORB21" s="12"/>
      <c r="ORC21" s="12"/>
      <c r="ORD21" s="12"/>
      <c r="ORE21" s="12"/>
      <c r="ORF21" s="12"/>
      <c r="ORG21" s="12"/>
      <c r="ORH21" s="12"/>
      <c r="ORI21" s="12"/>
      <c r="ORJ21" s="12"/>
      <c r="ORK21" s="12"/>
      <c r="ORL21" s="12"/>
      <c r="ORM21" s="12"/>
      <c r="ORN21" s="12"/>
      <c r="ORO21" s="12"/>
      <c r="ORP21" s="12"/>
      <c r="ORQ21" s="12"/>
      <c r="ORR21" s="12"/>
      <c r="ORS21" s="12"/>
      <c r="ORT21" s="12"/>
      <c r="ORU21" s="12"/>
      <c r="ORV21" s="12"/>
      <c r="ORW21" s="12"/>
      <c r="ORX21" s="12"/>
      <c r="ORY21" s="12"/>
      <c r="ORZ21" s="12"/>
      <c r="OSA21" s="12"/>
      <c r="OSB21" s="12"/>
      <c r="OSC21" s="12"/>
      <c r="OSD21" s="12"/>
      <c r="OSE21" s="12"/>
      <c r="OSF21" s="12"/>
      <c r="OSG21" s="12"/>
      <c r="OSH21" s="12"/>
      <c r="OSI21" s="12"/>
      <c r="OSJ21" s="12"/>
      <c r="OSK21" s="12"/>
      <c r="OSL21" s="12"/>
      <c r="OSM21" s="12"/>
      <c r="OSN21" s="12"/>
      <c r="OSO21" s="12"/>
      <c r="OSP21" s="12"/>
      <c r="OSQ21" s="12"/>
      <c r="OSR21" s="12"/>
      <c r="OSS21" s="12"/>
      <c r="OST21" s="12"/>
      <c r="OSU21" s="12"/>
      <c r="OSV21" s="12"/>
      <c r="OSW21" s="12"/>
      <c r="OSX21" s="12"/>
      <c r="OSY21" s="12"/>
      <c r="OSZ21" s="12"/>
      <c r="OTA21" s="12"/>
      <c r="OTB21" s="12"/>
      <c r="OTC21" s="12"/>
      <c r="OTD21" s="12"/>
      <c r="OTE21" s="12"/>
      <c r="OTF21" s="12"/>
      <c r="OTG21" s="12"/>
      <c r="OTH21" s="12"/>
      <c r="OTI21" s="12"/>
      <c r="OTJ21" s="12"/>
      <c r="OTK21" s="12"/>
      <c r="OTL21" s="12"/>
      <c r="OTM21" s="12"/>
      <c r="OTN21" s="12"/>
      <c r="OTO21" s="12"/>
      <c r="OTP21" s="12"/>
      <c r="OTQ21" s="12"/>
      <c r="OTR21" s="12"/>
      <c r="OTS21" s="12"/>
      <c r="OTT21" s="12"/>
      <c r="OTU21" s="12"/>
      <c r="OTV21" s="12"/>
      <c r="OTW21" s="12"/>
      <c r="OTX21" s="12"/>
      <c r="OTY21" s="12"/>
      <c r="OTZ21" s="12"/>
      <c r="OUA21" s="12"/>
      <c r="OUB21" s="12"/>
      <c r="OUC21" s="12"/>
      <c r="OUD21" s="12"/>
      <c r="OUE21" s="12"/>
      <c r="OUF21" s="12"/>
      <c r="OUG21" s="12"/>
      <c r="OUH21" s="12"/>
      <c r="OUI21" s="12"/>
      <c r="OUJ21" s="12"/>
      <c r="OUK21" s="12"/>
      <c r="OUL21" s="12"/>
      <c r="OUM21" s="12"/>
      <c r="OUN21" s="12"/>
      <c r="OUO21" s="12"/>
      <c r="OUP21" s="12"/>
      <c r="OUQ21" s="12"/>
      <c r="OUR21" s="12"/>
      <c r="OUS21" s="12"/>
      <c r="OUT21" s="12"/>
      <c r="OUU21" s="12"/>
      <c r="OUV21" s="12"/>
      <c r="OUW21" s="12"/>
      <c r="OUX21" s="12"/>
      <c r="OUY21" s="12"/>
      <c r="OUZ21" s="12"/>
      <c r="OVA21" s="12"/>
      <c r="OVB21" s="12"/>
      <c r="OVC21" s="12"/>
      <c r="OVD21" s="12"/>
      <c r="OVE21" s="12"/>
      <c r="OVF21" s="12"/>
      <c r="OVG21" s="12"/>
      <c r="OVH21" s="12"/>
      <c r="OVI21" s="12"/>
      <c r="OVJ21" s="12"/>
      <c r="OVK21" s="12"/>
      <c r="OVL21" s="12"/>
      <c r="OVM21" s="12"/>
      <c r="OVN21" s="12"/>
      <c r="OVO21" s="12"/>
      <c r="OVP21" s="12"/>
      <c r="OVQ21" s="12"/>
      <c r="OVR21" s="12"/>
      <c r="OVS21" s="12"/>
      <c r="OVT21" s="12"/>
      <c r="OVU21" s="12"/>
      <c r="OVV21" s="12"/>
      <c r="OVW21" s="12"/>
      <c r="OVX21" s="12"/>
      <c r="OVY21" s="12"/>
      <c r="OVZ21" s="12"/>
      <c r="OWA21" s="12"/>
      <c r="OWB21" s="12"/>
      <c r="OWC21" s="12"/>
      <c r="OWD21" s="12"/>
      <c r="OWE21" s="12"/>
      <c r="OWF21" s="12"/>
      <c r="OWG21" s="12"/>
      <c r="OWH21" s="12"/>
      <c r="OWI21" s="12"/>
      <c r="OWJ21" s="12"/>
      <c r="OWK21" s="12"/>
      <c r="OWL21" s="12"/>
      <c r="OWM21" s="12"/>
      <c r="OWN21" s="12"/>
      <c r="OWO21" s="12"/>
      <c r="OWP21" s="12"/>
      <c r="OWQ21" s="12"/>
      <c r="OWR21" s="12"/>
      <c r="OWS21" s="12"/>
      <c r="OWT21" s="12"/>
      <c r="OWU21" s="12"/>
      <c r="OWV21" s="12"/>
      <c r="OWW21" s="12"/>
      <c r="OWX21" s="12"/>
      <c r="OWY21" s="12"/>
      <c r="OWZ21" s="12"/>
      <c r="OXA21" s="12"/>
      <c r="OXB21" s="12"/>
      <c r="OXC21" s="12"/>
      <c r="OXD21" s="12"/>
      <c r="OXE21" s="12"/>
      <c r="OXF21" s="12"/>
      <c r="OXG21" s="12"/>
      <c r="OXH21" s="12"/>
      <c r="OXI21" s="12"/>
      <c r="OXJ21" s="12"/>
      <c r="OXK21" s="12"/>
      <c r="OXL21" s="12"/>
      <c r="OXM21" s="12"/>
      <c r="OXN21" s="12"/>
      <c r="OXO21" s="12"/>
      <c r="OXP21" s="12"/>
      <c r="OXQ21" s="12"/>
      <c r="OXR21" s="12"/>
      <c r="OXS21" s="12"/>
      <c r="OXT21" s="12"/>
      <c r="OXU21" s="12"/>
      <c r="OXV21" s="12"/>
      <c r="OXW21" s="12"/>
      <c r="OXX21" s="12"/>
      <c r="OXY21" s="12"/>
      <c r="OXZ21" s="12"/>
      <c r="OYA21" s="12"/>
      <c r="OYB21" s="12"/>
      <c r="OYC21" s="12"/>
      <c r="OYD21" s="12"/>
      <c r="OYE21" s="12"/>
      <c r="OYF21" s="12"/>
      <c r="OYG21" s="12"/>
      <c r="OYH21" s="12"/>
      <c r="OYI21" s="12"/>
      <c r="OYJ21" s="12"/>
      <c r="OYK21" s="12"/>
      <c r="OYL21" s="12"/>
      <c r="OYM21" s="12"/>
      <c r="OYN21" s="12"/>
      <c r="OYO21" s="12"/>
      <c r="OYP21" s="12"/>
      <c r="OYQ21" s="12"/>
      <c r="OYR21" s="12"/>
      <c r="OYS21" s="12"/>
      <c r="OYT21" s="12"/>
      <c r="OYU21" s="12"/>
      <c r="OYV21" s="12"/>
      <c r="OYW21" s="12"/>
      <c r="OYX21" s="12"/>
      <c r="OYY21" s="12"/>
      <c r="OYZ21" s="12"/>
      <c r="OZA21" s="12"/>
      <c r="OZB21" s="12"/>
      <c r="OZC21" s="12"/>
      <c r="OZD21" s="12"/>
      <c r="OZE21" s="12"/>
      <c r="OZF21" s="12"/>
      <c r="OZG21" s="12"/>
      <c r="OZH21" s="12"/>
      <c r="OZI21" s="12"/>
      <c r="OZJ21" s="12"/>
      <c r="OZK21" s="12"/>
      <c r="OZL21" s="12"/>
      <c r="OZM21" s="12"/>
      <c r="OZN21" s="12"/>
      <c r="OZO21" s="12"/>
      <c r="OZP21" s="12"/>
      <c r="OZQ21" s="12"/>
      <c r="OZR21" s="12"/>
      <c r="OZS21" s="12"/>
      <c r="OZT21" s="12"/>
      <c r="OZU21" s="12"/>
      <c r="OZV21" s="12"/>
      <c r="OZW21" s="12"/>
      <c r="OZX21" s="12"/>
      <c r="OZY21" s="12"/>
      <c r="OZZ21" s="12"/>
      <c r="PAA21" s="12"/>
      <c r="PAB21" s="12"/>
      <c r="PAC21" s="12"/>
      <c r="PAD21" s="12"/>
      <c r="PAE21" s="12"/>
      <c r="PAF21" s="12"/>
      <c r="PAG21" s="12"/>
      <c r="PAH21" s="12"/>
      <c r="PAI21" s="12"/>
      <c r="PAJ21" s="12"/>
      <c r="PAK21" s="12"/>
      <c r="PAL21" s="12"/>
      <c r="PAM21" s="12"/>
      <c r="PAN21" s="12"/>
      <c r="PAO21" s="12"/>
      <c r="PAP21" s="12"/>
      <c r="PAQ21" s="12"/>
      <c r="PAR21" s="12"/>
      <c r="PAS21" s="12"/>
      <c r="PAT21" s="12"/>
      <c r="PAU21" s="12"/>
      <c r="PAV21" s="12"/>
      <c r="PAW21" s="12"/>
      <c r="PAX21" s="12"/>
      <c r="PAY21" s="12"/>
      <c r="PAZ21" s="12"/>
      <c r="PBA21" s="12"/>
      <c r="PBB21" s="12"/>
      <c r="PBC21" s="12"/>
      <c r="PBD21" s="12"/>
      <c r="PBE21" s="12"/>
      <c r="PBF21" s="12"/>
      <c r="PBG21" s="12"/>
      <c r="PBH21" s="12"/>
      <c r="PBI21" s="12"/>
      <c r="PBJ21" s="12"/>
      <c r="PBK21" s="12"/>
      <c r="PBL21" s="12"/>
      <c r="PBM21" s="12"/>
      <c r="PBN21" s="12"/>
      <c r="PBO21" s="12"/>
      <c r="PBP21" s="12"/>
      <c r="PBQ21" s="12"/>
      <c r="PBR21" s="12"/>
      <c r="PBS21" s="12"/>
      <c r="PBT21" s="12"/>
      <c r="PBU21" s="12"/>
      <c r="PBV21" s="12"/>
      <c r="PBW21" s="12"/>
      <c r="PBX21" s="12"/>
      <c r="PBY21" s="12"/>
      <c r="PBZ21" s="12"/>
      <c r="PCA21" s="12"/>
      <c r="PCB21" s="12"/>
      <c r="PCC21" s="12"/>
      <c r="PCD21" s="12"/>
      <c r="PCE21" s="12"/>
      <c r="PCF21" s="12"/>
      <c r="PCG21" s="12"/>
      <c r="PCH21" s="12"/>
      <c r="PCI21" s="12"/>
      <c r="PCJ21" s="12"/>
      <c r="PCK21" s="12"/>
      <c r="PCL21" s="12"/>
      <c r="PCM21" s="12"/>
      <c r="PCN21" s="12"/>
      <c r="PCO21" s="12"/>
      <c r="PCP21" s="12"/>
      <c r="PCQ21" s="12"/>
      <c r="PCR21" s="12"/>
      <c r="PCS21" s="12"/>
      <c r="PCT21" s="12"/>
      <c r="PCU21" s="12"/>
      <c r="PCV21" s="12"/>
      <c r="PCW21" s="12"/>
      <c r="PCX21" s="12"/>
      <c r="PCY21" s="12"/>
      <c r="PCZ21" s="12"/>
      <c r="PDA21" s="12"/>
      <c r="PDB21" s="12"/>
      <c r="PDC21" s="12"/>
      <c r="PDD21" s="12"/>
      <c r="PDE21" s="12"/>
      <c r="PDF21" s="12"/>
      <c r="PDG21" s="12"/>
      <c r="PDH21" s="12"/>
      <c r="PDI21" s="12"/>
      <c r="PDJ21" s="12"/>
      <c r="PDK21" s="12"/>
      <c r="PDL21" s="12"/>
      <c r="PDM21" s="12"/>
      <c r="PDN21" s="12"/>
      <c r="PDO21" s="12"/>
      <c r="PDP21" s="12"/>
      <c r="PDQ21" s="12"/>
      <c r="PDR21" s="12"/>
      <c r="PDS21" s="12"/>
      <c r="PDT21" s="12"/>
      <c r="PDU21" s="12"/>
      <c r="PDV21" s="12"/>
      <c r="PDW21" s="12"/>
      <c r="PDX21" s="12"/>
      <c r="PDY21" s="12"/>
      <c r="PDZ21" s="12"/>
      <c r="PEA21" s="12"/>
      <c r="PEB21" s="12"/>
      <c r="PEC21" s="12"/>
      <c r="PED21" s="12"/>
      <c r="PEE21" s="12"/>
      <c r="PEF21" s="12"/>
      <c r="PEG21" s="12"/>
      <c r="PEH21" s="12"/>
      <c r="PEI21" s="12"/>
      <c r="PEJ21" s="12"/>
      <c r="PEK21" s="12"/>
      <c r="PEL21" s="12"/>
      <c r="PEM21" s="12"/>
      <c r="PEN21" s="12"/>
      <c r="PEO21" s="12"/>
      <c r="PEP21" s="12"/>
      <c r="PEQ21" s="12"/>
      <c r="PER21" s="12"/>
      <c r="PES21" s="12"/>
      <c r="PET21" s="12"/>
      <c r="PEU21" s="12"/>
      <c r="PEV21" s="12"/>
      <c r="PEW21" s="12"/>
      <c r="PEX21" s="12"/>
      <c r="PEY21" s="12"/>
      <c r="PEZ21" s="12"/>
      <c r="PFA21" s="12"/>
      <c r="PFB21" s="12"/>
      <c r="PFC21" s="12"/>
      <c r="PFD21" s="12"/>
      <c r="PFE21" s="12"/>
      <c r="PFF21" s="12"/>
      <c r="PFG21" s="12"/>
      <c r="PFH21" s="12"/>
      <c r="PFI21" s="12"/>
      <c r="PFJ21" s="12"/>
      <c r="PFK21" s="12"/>
      <c r="PFL21" s="12"/>
      <c r="PFM21" s="12"/>
      <c r="PFN21" s="12"/>
      <c r="PFO21" s="12"/>
      <c r="PFP21" s="12"/>
      <c r="PFQ21" s="12"/>
      <c r="PFR21" s="12"/>
      <c r="PFS21" s="12"/>
      <c r="PFT21" s="12"/>
      <c r="PFU21" s="12"/>
      <c r="PFV21" s="12"/>
      <c r="PFW21" s="12"/>
      <c r="PFX21" s="12"/>
      <c r="PFY21" s="12"/>
      <c r="PFZ21" s="12"/>
      <c r="PGA21" s="12"/>
      <c r="PGB21" s="12"/>
      <c r="PGC21" s="12"/>
      <c r="PGD21" s="12"/>
      <c r="PGE21" s="12"/>
      <c r="PGF21" s="12"/>
      <c r="PGG21" s="12"/>
      <c r="PGH21" s="12"/>
      <c r="PGI21" s="12"/>
      <c r="PGJ21" s="12"/>
      <c r="PGK21" s="12"/>
      <c r="PGL21" s="12"/>
      <c r="PGM21" s="12"/>
      <c r="PGN21" s="12"/>
      <c r="PGO21" s="12"/>
      <c r="PGP21" s="12"/>
      <c r="PGQ21" s="12"/>
      <c r="PGR21" s="12"/>
      <c r="PGS21" s="12"/>
      <c r="PGT21" s="12"/>
      <c r="PGU21" s="12"/>
      <c r="PGV21" s="12"/>
      <c r="PGW21" s="12"/>
      <c r="PGX21" s="12"/>
      <c r="PGY21" s="12"/>
      <c r="PGZ21" s="12"/>
      <c r="PHA21" s="12"/>
      <c r="PHB21" s="12"/>
      <c r="PHC21" s="12"/>
      <c r="PHD21" s="12"/>
      <c r="PHE21" s="12"/>
      <c r="PHF21" s="12"/>
      <c r="PHG21" s="12"/>
      <c r="PHH21" s="12"/>
      <c r="PHI21" s="12"/>
      <c r="PHJ21" s="12"/>
      <c r="PHK21" s="12"/>
      <c r="PHL21" s="12"/>
      <c r="PHM21" s="12"/>
      <c r="PHN21" s="12"/>
      <c r="PHO21" s="12"/>
      <c r="PHP21" s="12"/>
      <c r="PHQ21" s="12"/>
      <c r="PHR21" s="12"/>
      <c r="PHS21" s="12"/>
      <c r="PHT21" s="12"/>
      <c r="PHU21" s="12"/>
      <c r="PHV21" s="12"/>
      <c r="PHW21" s="12"/>
      <c r="PHX21" s="12"/>
      <c r="PHY21" s="12"/>
      <c r="PHZ21" s="12"/>
      <c r="PIA21" s="12"/>
      <c r="PIB21" s="12"/>
      <c r="PIC21" s="12"/>
      <c r="PID21" s="12"/>
      <c r="PIE21" s="12"/>
      <c r="PIF21" s="12"/>
      <c r="PIG21" s="12"/>
      <c r="PIH21" s="12"/>
      <c r="PII21" s="12"/>
      <c r="PIJ21" s="12"/>
      <c r="PIK21" s="12"/>
      <c r="PIL21" s="12"/>
      <c r="PIM21" s="12"/>
      <c r="PIN21" s="12"/>
      <c r="PIO21" s="12"/>
      <c r="PIP21" s="12"/>
      <c r="PIQ21" s="12"/>
      <c r="PIR21" s="12"/>
      <c r="PIS21" s="12"/>
      <c r="PIT21" s="12"/>
      <c r="PIU21" s="12"/>
      <c r="PIV21" s="12"/>
      <c r="PIW21" s="12"/>
      <c r="PIX21" s="12"/>
      <c r="PIY21" s="12"/>
      <c r="PIZ21" s="12"/>
      <c r="PJA21" s="12"/>
      <c r="PJB21" s="12"/>
      <c r="PJC21" s="12"/>
      <c r="PJD21" s="12"/>
      <c r="PJE21" s="12"/>
      <c r="PJF21" s="12"/>
      <c r="PJG21" s="12"/>
      <c r="PJH21" s="12"/>
      <c r="PJI21" s="12"/>
      <c r="PJJ21" s="12"/>
      <c r="PJK21" s="12"/>
      <c r="PJL21" s="12"/>
      <c r="PJM21" s="12"/>
      <c r="PJN21" s="12"/>
      <c r="PJO21" s="12"/>
      <c r="PJP21" s="12"/>
      <c r="PJQ21" s="12"/>
      <c r="PJR21" s="12"/>
      <c r="PJS21" s="12"/>
      <c r="PJT21" s="12"/>
      <c r="PJU21" s="12"/>
      <c r="PJV21" s="12"/>
      <c r="PJW21" s="12"/>
      <c r="PJX21" s="12"/>
      <c r="PJY21" s="12"/>
      <c r="PJZ21" s="12"/>
      <c r="PKA21" s="12"/>
      <c r="PKB21" s="12"/>
      <c r="PKC21" s="12"/>
      <c r="PKD21" s="12"/>
      <c r="PKE21" s="12"/>
      <c r="PKF21" s="12"/>
      <c r="PKG21" s="12"/>
      <c r="PKH21" s="12"/>
      <c r="PKI21" s="12"/>
      <c r="PKJ21" s="12"/>
      <c r="PKK21" s="12"/>
      <c r="PKL21" s="12"/>
      <c r="PKM21" s="12"/>
      <c r="PKN21" s="12"/>
      <c r="PKO21" s="12"/>
      <c r="PKP21" s="12"/>
      <c r="PKQ21" s="12"/>
      <c r="PKR21" s="12"/>
      <c r="PKS21" s="12"/>
      <c r="PKT21" s="12"/>
      <c r="PKU21" s="12"/>
      <c r="PKV21" s="12"/>
      <c r="PKW21" s="12"/>
      <c r="PKX21" s="12"/>
      <c r="PKY21" s="12"/>
      <c r="PKZ21" s="12"/>
      <c r="PLA21" s="12"/>
      <c r="PLB21" s="12"/>
      <c r="PLC21" s="12"/>
      <c r="PLD21" s="12"/>
      <c r="PLE21" s="12"/>
      <c r="PLF21" s="12"/>
      <c r="PLG21" s="12"/>
      <c r="PLH21" s="12"/>
      <c r="PLI21" s="12"/>
      <c r="PLJ21" s="12"/>
      <c r="PLK21" s="12"/>
      <c r="PLL21" s="12"/>
      <c r="PLM21" s="12"/>
      <c r="PLN21" s="12"/>
      <c r="PLO21" s="12"/>
      <c r="PLP21" s="12"/>
      <c r="PLQ21" s="12"/>
      <c r="PLR21" s="12"/>
      <c r="PLS21" s="12"/>
      <c r="PLT21" s="12"/>
      <c r="PLU21" s="12"/>
      <c r="PLV21" s="12"/>
      <c r="PLW21" s="12"/>
      <c r="PLX21" s="12"/>
      <c r="PLY21" s="12"/>
      <c r="PLZ21" s="12"/>
      <c r="PMA21" s="12"/>
      <c r="PMB21" s="12"/>
      <c r="PMC21" s="12"/>
      <c r="PMD21" s="12"/>
      <c r="PME21" s="12"/>
      <c r="PMF21" s="12"/>
      <c r="PMG21" s="12"/>
      <c r="PMH21" s="12"/>
      <c r="PMI21" s="12"/>
      <c r="PMJ21" s="12"/>
      <c r="PMK21" s="12"/>
      <c r="PML21" s="12"/>
      <c r="PMM21" s="12"/>
      <c r="PMN21" s="12"/>
      <c r="PMO21" s="12"/>
      <c r="PMP21" s="12"/>
      <c r="PMQ21" s="12"/>
      <c r="PMR21" s="12"/>
      <c r="PMS21" s="12"/>
      <c r="PMT21" s="12"/>
      <c r="PMU21" s="12"/>
      <c r="PMV21" s="12"/>
      <c r="PMW21" s="12"/>
      <c r="PMX21" s="12"/>
      <c r="PMY21" s="12"/>
      <c r="PMZ21" s="12"/>
      <c r="PNA21" s="12"/>
      <c r="PNB21" s="12"/>
      <c r="PNC21" s="12"/>
      <c r="PND21" s="12"/>
      <c r="PNE21" s="12"/>
      <c r="PNF21" s="12"/>
      <c r="PNG21" s="12"/>
      <c r="PNH21" s="12"/>
      <c r="PNI21" s="12"/>
      <c r="PNJ21" s="12"/>
      <c r="PNK21" s="12"/>
      <c r="PNL21" s="12"/>
      <c r="PNM21" s="12"/>
      <c r="PNN21" s="12"/>
      <c r="PNO21" s="12"/>
      <c r="PNP21" s="12"/>
      <c r="PNQ21" s="12"/>
      <c r="PNR21" s="12"/>
      <c r="PNS21" s="12"/>
      <c r="PNT21" s="12"/>
      <c r="PNU21" s="12"/>
      <c r="PNV21" s="12"/>
      <c r="PNW21" s="12"/>
      <c r="PNX21" s="12"/>
      <c r="PNY21" s="12"/>
      <c r="PNZ21" s="12"/>
      <c r="POA21" s="12"/>
      <c r="POB21" s="12"/>
      <c r="POC21" s="12"/>
      <c r="POD21" s="12"/>
      <c r="POE21" s="12"/>
      <c r="POF21" s="12"/>
      <c r="POG21" s="12"/>
      <c r="POH21" s="12"/>
      <c r="POI21" s="12"/>
      <c r="POJ21" s="12"/>
      <c r="POK21" s="12"/>
      <c r="POL21" s="12"/>
      <c r="POM21" s="12"/>
      <c r="PON21" s="12"/>
      <c r="POO21" s="12"/>
      <c r="POP21" s="12"/>
      <c r="POQ21" s="12"/>
      <c r="POR21" s="12"/>
      <c r="POS21" s="12"/>
      <c r="POT21" s="12"/>
      <c r="POU21" s="12"/>
      <c r="POV21" s="12"/>
      <c r="POW21" s="12"/>
      <c r="POX21" s="12"/>
      <c r="POY21" s="12"/>
      <c r="POZ21" s="12"/>
      <c r="PPA21" s="12"/>
      <c r="PPB21" s="12"/>
      <c r="PPC21" s="12"/>
      <c r="PPD21" s="12"/>
      <c r="PPE21" s="12"/>
      <c r="PPF21" s="12"/>
      <c r="PPG21" s="12"/>
      <c r="PPH21" s="12"/>
      <c r="PPI21" s="12"/>
      <c r="PPJ21" s="12"/>
      <c r="PPK21" s="12"/>
      <c r="PPL21" s="12"/>
      <c r="PPM21" s="12"/>
      <c r="PPN21" s="12"/>
      <c r="PPO21" s="12"/>
      <c r="PPP21" s="12"/>
      <c r="PPQ21" s="12"/>
      <c r="PPR21" s="12"/>
      <c r="PPS21" s="12"/>
      <c r="PPT21" s="12"/>
      <c r="PPU21" s="12"/>
      <c r="PPV21" s="12"/>
      <c r="PPW21" s="12"/>
      <c r="PPX21" s="12"/>
      <c r="PPY21" s="12"/>
      <c r="PPZ21" s="12"/>
      <c r="PQA21" s="12"/>
      <c r="PQB21" s="12"/>
      <c r="PQC21" s="12"/>
      <c r="PQD21" s="12"/>
      <c r="PQE21" s="12"/>
      <c r="PQF21" s="12"/>
      <c r="PQG21" s="12"/>
      <c r="PQH21" s="12"/>
      <c r="PQI21" s="12"/>
      <c r="PQJ21" s="12"/>
      <c r="PQK21" s="12"/>
      <c r="PQL21" s="12"/>
      <c r="PQM21" s="12"/>
      <c r="PQN21" s="12"/>
      <c r="PQO21" s="12"/>
      <c r="PQP21" s="12"/>
      <c r="PQQ21" s="12"/>
      <c r="PQR21" s="12"/>
      <c r="PQS21" s="12"/>
      <c r="PQT21" s="12"/>
      <c r="PQU21" s="12"/>
      <c r="PQV21" s="12"/>
      <c r="PQW21" s="12"/>
      <c r="PQX21" s="12"/>
      <c r="PQY21" s="12"/>
      <c r="PQZ21" s="12"/>
      <c r="PRA21" s="12"/>
      <c r="PRB21" s="12"/>
      <c r="PRC21" s="12"/>
      <c r="PRD21" s="12"/>
      <c r="PRE21" s="12"/>
      <c r="PRF21" s="12"/>
      <c r="PRG21" s="12"/>
      <c r="PRH21" s="12"/>
      <c r="PRI21" s="12"/>
      <c r="PRJ21" s="12"/>
      <c r="PRK21" s="12"/>
      <c r="PRL21" s="12"/>
      <c r="PRM21" s="12"/>
      <c r="PRN21" s="12"/>
      <c r="PRO21" s="12"/>
      <c r="PRP21" s="12"/>
      <c r="PRQ21" s="12"/>
      <c r="PRR21" s="12"/>
      <c r="PRS21" s="12"/>
      <c r="PRT21" s="12"/>
      <c r="PRU21" s="12"/>
      <c r="PRV21" s="12"/>
      <c r="PRW21" s="12"/>
      <c r="PRX21" s="12"/>
      <c r="PRY21" s="12"/>
      <c r="PRZ21" s="12"/>
      <c r="PSA21" s="12"/>
      <c r="PSB21" s="12"/>
      <c r="PSC21" s="12"/>
      <c r="PSD21" s="12"/>
      <c r="PSE21" s="12"/>
      <c r="PSF21" s="12"/>
      <c r="PSG21" s="12"/>
      <c r="PSH21" s="12"/>
      <c r="PSI21" s="12"/>
      <c r="PSJ21" s="12"/>
      <c r="PSK21" s="12"/>
      <c r="PSL21" s="12"/>
      <c r="PSM21" s="12"/>
      <c r="PSN21" s="12"/>
      <c r="PSO21" s="12"/>
      <c r="PSP21" s="12"/>
      <c r="PSQ21" s="12"/>
      <c r="PSR21" s="12"/>
      <c r="PSS21" s="12"/>
      <c r="PST21" s="12"/>
      <c r="PSU21" s="12"/>
      <c r="PSV21" s="12"/>
      <c r="PSW21" s="12"/>
      <c r="PSX21" s="12"/>
      <c r="PSY21" s="12"/>
      <c r="PSZ21" s="12"/>
      <c r="PTA21" s="12"/>
      <c r="PTB21" s="12"/>
      <c r="PTC21" s="12"/>
      <c r="PTD21" s="12"/>
      <c r="PTE21" s="12"/>
      <c r="PTF21" s="12"/>
      <c r="PTG21" s="12"/>
      <c r="PTH21" s="12"/>
      <c r="PTI21" s="12"/>
      <c r="PTJ21" s="12"/>
      <c r="PTK21" s="12"/>
      <c r="PTL21" s="12"/>
      <c r="PTM21" s="12"/>
      <c r="PTN21" s="12"/>
      <c r="PTO21" s="12"/>
      <c r="PTP21" s="12"/>
      <c r="PTQ21" s="12"/>
      <c r="PTR21" s="12"/>
      <c r="PTS21" s="12"/>
      <c r="PTT21" s="12"/>
      <c r="PTU21" s="12"/>
      <c r="PTV21" s="12"/>
      <c r="PTW21" s="12"/>
      <c r="PTX21" s="12"/>
      <c r="PTY21" s="12"/>
      <c r="PTZ21" s="12"/>
      <c r="PUA21" s="12"/>
      <c r="PUB21" s="12"/>
      <c r="PUC21" s="12"/>
      <c r="PUD21" s="12"/>
      <c r="PUE21" s="12"/>
      <c r="PUF21" s="12"/>
      <c r="PUG21" s="12"/>
      <c r="PUH21" s="12"/>
      <c r="PUI21" s="12"/>
      <c r="PUJ21" s="12"/>
      <c r="PUK21" s="12"/>
      <c r="PUL21" s="12"/>
      <c r="PUM21" s="12"/>
      <c r="PUN21" s="12"/>
      <c r="PUO21" s="12"/>
      <c r="PUP21" s="12"/>
      <c r="PUQ21" s="12"/>
      <c r="PUR21" s="12"/>
      <c r="PUS21" s="12"/>
      <c r="PUT21" s="12"/>
      <c r="PUU21" s="12"/>
      <c r="PUV21" s="12"/>
      <c r="PUW21" s="12"/>
      <c r="PUX21" s="12"/>
      <c r="PUY21" s="12"/>
      <c r="PUZ21" s="12"/>
      <c r="PVA21" s="12"/>
      <c r="PVB21" s="12"/>
      <c r="PVC21" s="12"/>
      <c r="PVD21" s="12"/>
      <c r="PVE21" s="12"/>
      <c r="PVF21" s="12"/>
      <c r="PVG21" s="12"/>
      <c r="PVH21" s="12"/>
      <c r="PVI21" s="12"/>
      <c r="PVJ21" s="12"/>
      <c r="PVK21" s="12"/>
      <c r="PVL21" s="12"/>
      <c r="PVM21" s="12"/>
      <c r="PVN21" s="12"/>
      <c r="PVO21" s="12"/>
      <c r="PVP21" s="12"/>
      <c r="PVQ21" s="12"/>
      <c r="PVR21" s="12"/>
      <c r="PVS21" s="12"/>
      <c r="PVT21" s="12"/>
      <c r="PVU21" s="12"/>
      <c r="PVV21" s="12"/>
      <c r="PVW21" s="12"/>
      <c r="PVX21" s="12"/>
      <c r="PVY21" s="12"/>
      <c r="PVZ21" s="12"/>
      <c r="PWA21" s="12"/>
      <c r="PWB21" s="12"/>
      <c r="PWC21" s="12"/>
      <c r="PWD21" s="12"/>
      <c r="PWE21" s="12"/>
      <c r="PWF21" s="12"/>
      <c r="PWG21" s="12"/>
      <c r="PWH21" s="12"/>
      <c r="PWI21" s="12"/>
      <c r="PWJ21" s="12"/>
      <c r="PWK21" s="12"/>
      <c r="PWL21" s="12"/>
      <c r="PWM21" s="12"/>
      <c r="PWN21" s="12"/>
      <c r="PWO21" s="12"/>
      <c r="PWP21" s="12"/>
      <c r="PWQ21" s="12"/>
      <c r="PWR21" s="12"/>
      <c r="PWS21" s="12"/>
      <c r="PWT21" s="12"/>
      <c r="PWU21" s="12"/>
      <c r="PWV21" s="12"/>
      <c r="PWW21" s="12"/>
      <c r="PWX21" s="12"/>
      <c r="PWY21" s="12"/>
      <c r="PWZ21" s="12"/>
      <c r="PXA21" s="12"/>
      <c r="PXB21" s="12"/>
      <c r="PXC21" s="12"/>
      <c r="PXD21" s="12"/>
      <c r="PXE21" s="12"/>
      <c r="PXF21" s="12"/>
      <c r="PXG21" s="12"/>
      <c r="PXH21" s="12"/>
      <c r="PXI21" s="12"/>
      <c r="PXJ21" s="12"/>
      <c r="PXK21" s="12"/>
      <c r="PXL21" s="12"/>
      <c r="PXM21" s="12"/>
      <c r="PXN21" s="12"/>
      <c r="PXO21" s="12"/>
      <c r="PXP21" s="12"/>
      <c r="PXQ21" s="12"/>
      <c r="PXR21" s="12"/>
      <c r="PXS21" s="12"/>
      <c r="PXT21" s="12"/>
      <c r="PXU21" s="12"/>
      <c r="PXV21" s="12"/>
      <c r="PXW21" s="12"/>
      <c r="PXX21" s="12"/>
      <c r="PXY21" s="12"/>
      <c r="PXZ21" s="12"/>
      <c r="PYA21" s="12"/>
      <c r="PYB21" s="12"/>
      <c r="PYC21" s="12"/>
      <c r="PYD21" s="12"/>
      <c r="PYE21" s="12"/>
      <c r="PYF21" s="12"/>
      <c r="PYG21" s="12"/>
      <c r="PYH21" s="12"/>
      <c r="PYI21" s="12"/>
      <c r="PYJ21" s="12"/>
      <c r="PYK21" s="12"/>
      <c r="PYL21" s="12"/>
      <c r="PYM21" s="12"/>
      <c r="PYN21" s="12"/>
      <c r="PYO21" s="12"/>
      <c r="PYP21" s="12"/>
      <c r="PYQ21" s="12"/>
      <c r="PYR21" s="12"/>
      <c r="PYS21" s="12"/>
      <c r="PYT21" s="12"/>
      <c r="PYU21" s="12"/>
      <c r="PYV21" s="12"/>
      <c r="PYW21" s="12"/>
      <c r="PYX21" s="12"/>
      <c r="PYY21" s="12"/>
      <c r="PYZ21" s="12"/>
      <c r="PZA21" s="12"/>
      <c r="PZB21" s="12"/>
      <c r="PZC21" s="12"/>
      <c r="PZD21" s="12"/>
      <c r="PZE21" s="12"/>
      <c r="PZF21" s="12"/>
      <c r="PZG21" s="12"/>
      <c r="PZH21" s="12"/>
      <c r="PZI21" s="12"/>
      <c r="PZJ21" s="12"/>
      <c r="PZK21" s="12"/>
      <c r="PZL21" s="12"/>
      <c r="PZM21" s="12"/>
      <c r="PZN21" s="12"/>
      <c r="PZO21" s="12"/>
      <c r="PZP21" s="12"/>
      <c r="PZQ21" s="12"/>
      <c r="PZR21" s="12"/>
      <c r="PZS21" s="12"/>
      <c r="PZT21" s="12"/>
      <c r="PZU21" s="12"/>
      <c r="PZV21" s="12"/>
      <c r="PZW21" s="12"/>
      <c r="PZX21" s="12"/>
      <c r="PZY21" s="12"/>
      <c r="PZZ21" s="12"/>
      <c r="QAA21" s="12"/>
      <c r="QAB21" s="12"/>
      <c r="QAC21" s="12"/>
      <c r="QAD21" s="12"/>
      <c r="QAE21" s="12"/>
      <c r="QAF21" s="12"/>
      <c r="QAG21" s="12"/>
      <c r="QAH21" s="12"/>
      <c r="QAI21" s="12"/>
      <c r="QAJ21" s="12"/>
      <c r="QAK21" s="12"/>
      <c r="QAL21" s="12"/>
      <c r="QAM21" s="12"/>
      <c r="QAN21" s="12"/>
      <c r="QAO21" s="12"/>
      <c r="QAP21" s="12"/>
      <c r="QAQ21" s="12"/>
      <c r="QAR21" s="12"/>
      <c r="QAS21" s="12"/>
      <c r="QAT21" s="12"/>
      <c r="QAU21" s="12"/>
      <c r="QAV21" s="12"/>
      <c r="QAW21" s="12"/>
      <c r="QAX21" s="12"/>
      <c r="QAY21" s="12"/>
      <c r="QAZ21" s="12"/>
      <c r="QBA21" s="12"/>
      <c r="QBB21" s="12"/>
      <c r="QBC21" s="12"/>
      <c r="QBD21" s="12"/>
      <c r="QBE21" s="12"/>
      <c r="QBF21" s="12"/>
      <c r="QBG21" s="12"/>
      <c r="QBH21" s="12"/>
      <c r="QBI21" s="12"/>
      <c r="QBJ21" s="12"/>
      <c r="QBK21" s="12"/>
      <c r="QBL21" s="12"/>
      <c r="QBM21" s="12"/>
      <c r="QBN21" s="12"/>
      <c r="QBO21" s="12"/>
      <c r="QBP21" s="12"/>
      <c r="QBQ21" s="12"/>
      <c r="QBR21" s="12"/>
      <c r="QBS21" s="12"/>
      <c r="QBT21" s="12"/>
      <c r="QBU21" s="12"/>
      <c r="QBV21" s="12"/>
      <c r="QBW21" s="12"/>
      <c r="QBX21" s="12"/>
      <c r="QBY21" s="12"/>
      <c r="QBZ21" s="12"/>
      <c r="QCA21" s="12"/>
      <c r="QCB21" s="12"/>
      <c r="QCC21" s="12"/>
      <c r="QCD21" s="12"/>
      <c r="QCE21" s="12"/>
      <c r="QCF21" s="12"/>
      <c r="QCG21" s="12"/>
      <c r="QCH21" s="12"/>
      <c r="QCI21" s="12"/>
      <c r="QCJ21" s="12"/>
      <c r="QCK21" s="12"/>
      <c r="QCL21" s="12"/>
      <c r="QCM21" s="12"/>
      <c r="QCN21" s="12"/>
      <c r="QCO21" s="12"/>
      <c r="QCP21" s="12"/>
      <c r="QCQ21" s="12"/>
      <c r="QCR21" s="12"/>
      <c r="QCS21" s="12"/>
      <c r="QCT21" s="12"/>
      <c r="QCU21" s="12"/>
      <c r="QCV21" s="12"/>
      <c r="QCW21" s="12"/>
      <c r="QCX21" s="12"/>
      <c r="QCY21" s="12"/>
      <c r="QCZ21" s="12"/>
      <c r="QDA21" s="12"/>
      <c r="QDB21" s="12"/>
      <c r="QDC21" s="12"/>
      <c r="QDD21" s="12"/>
      <c r="QDE21" s="12"/>
      <c r="QDF21" s="12"/>
      <c r="QDG21" s="12"/>
      <c r="QDH21" s="12"/>
      <c r="QDI21" s="12"/>
      <c r="QDJ21" s="12"/>
      <c r="QDK21" s="12"/>
      <c r="QDL21" s="12"/>
      <c r="QDM21" s="12"/>
      <c r="QDN21" s="12"/>
      <c r="QDO21" s="12"/>
      <c r="QDP21" s="12"/>
      <c r="QDQ21" s="12"/>
      <c r="QDR21" s="12"/>
      <c r="QDS21" s="12"/>
      <c r="QDT21" s="12"/>
      <c r="QDU21" s="12"/>
      <c r="QDV21" s="12"/>
      <c r="QDW21" s="12"/>
      <c r="QDX21" s="12"/>
      <c r="QDY21" s="12"/>
      <c r="QDZ21" s="12"/>
      <c r="QEA21" s="12"/>
      <c r="QEB21" s="12"/>
      <c r="QEC21" s="12"/>
      <c r="QED21" s="12"/>
      <c r="QEE21" s="12"/>
      <c r="QEF21" s="12"/>
      <c r="QEG21" s="12"/>
      <c r="QEH21" s="12"/>
      <c r="QEI21" s="12"/>
      <c r="QEJ21" s="12"/>
      <c r="QEK21" s="12"/>
      <c r="QEL21" s="12"/>
      <c r="QEM21" s="12"/>
      <c r="QEN21" s="12"/>
      <c r="QEO21" s="12"/>
      <c r="QEP21" s="12"/>
      <c r="QEQ21" s="12"/>
      <c r="QER21" s="12"/>
      <c r="QES21" s="12"/>
      <c r="QET21" s="12"/>
      <c r="QEU21" s="12"/>
      <c r="QEV21" s="12"/>
      <c r="QEW21" s="12"/>
      <c r="QEX21" s="12"/>
      <c r="QEY21" s="12"/>
      <c r="QEZ21" s="12"/>
      <c r="QFA21" s="12"/>
      <c r="QFB21" s="12"/>
      <c r="QFC21" s="12"/>
      <c r="QFD21" s="12"/>
      <c r="QFE21" s="12"/>
      <c r="QFF21" s="12"/>
      <c r="QFG21" s="12"/>
      <c r="QFH21" s="12"/>
      <c r="QFI21" s="12"/>
      <c r="QFJ21" s="12"/>
      <c r="QFK21" s="12"/>
      <c r="QFL21" s="12"/>
      <c r="QFM21" s="12"/>
      <c r="QFN21" s="12"/>
      <c r="QFO21" s="12"/>
      <c r="QFP21" s="12"/>
      <c r="QFQ21" s="12"/>
      <c r="QFR21" s="12"/>
      <c r="QFS21" s="12"/>
      <c r="QFT21" s="12"/>
      <c r="QFU21" s="12"/>
      <c r="QFV21" s="12"/>
      <c r="QFW21" s="12"/>
      <c r="QFX21" s="12"/>
      <c r="QFY21" s="12"/>
      <c r="QFZ21" s="12"/>
      <c r="QGA21" s="12"/>
      <c r="QGB21" s="12"/>
      <c r="QGC21" s="12"/>
      <c r="QGD21" s="12"/>
      <c r="QGE21" s="12"/>
      <c r="QGF21" s="12"/>
      <c r="QGG21" s="12"/>
      <c r="QGH21" s="12"/>
      <c r="QGI21" s="12"/>
      <c r="QGJ21" s="12"/>
      <c r="QGK21" s="12"/>
      <c r="QGL21" s="12"/>
      <c r="QGM21" s="12"/>
      <c r="QGN21" s="12"/>
      <c r="QGO21" s="12"/>
      <c r="QGP21" s="12"/>
      <c r="QGQ21" s="12"/>
      <c r="QGR21" s="12"/>
      <c r="QGS21" s="12"/>
      <c r="QGT21" s="12"/>
      <c r="QGU21" s="12"/>
      <c r="QGV21" s="12"/>
      <c r="QGW21" s="12"/>
      <c r="QGX21" s="12"/>
      <c r="QGY21" s="12"/>
      <c r="QGZ21" s="12"/>
      <c r="QHA21" s="12"/>
      <c r="QHB21" s="12"/>
      <c r="QHC21" s="12"/>
      <c r="QHD21" s="12"/>
      <c r="QHE21" s="12"/>
      <c r="QHF21" s="12"/>
      <c r="QHG21" s="12"/>
      <c r="QHH21" s="12"/>
      <c r="QHI21" s="12"/>
      <c r="QHJ21" s="12"/>
      <c r="QHK21" s="12"/>
      <c r="QHL21" s="12"/>
      <c r="QHM21" s="12"/>
      <c r="QHN21" s="12"/>
      <c r="QHO21" s="12"/>
      <c r="QHP21" s="12"/>
      <c r="QHQ21" s="12"/>
      <c r="QHR21" s="12"/>
      <c r="QHS21" s="12"/>
      <c r="QHT21" s="12"/>
      <c r="QHU21" s="12"/>
      <c r="QHV21" s="12"/>
      <c r="QHW21" s="12"/>
      <c r="QHX21" s="12"/>
      <c r="QHY21" s="12"/>
      <c r="QHZ21" s="12"/>
      <c r="QIA21" s="12"/>
      <c r="QIB21" s="12"/>
      <c r="QIC21" s="12"/>
      <c r="QID21" s="12"/>
      <c r="QIE21" s="12"/>
      <c r="QIF21" s="12"/>
      <c r="QIG21" s="12"/>
      <c r="QIH21" s="12"/>
      <c r="QII21" s="12"/>
      <c r="QIJ21" s="12"/>
      <c r="QIK21" s="12"/>
      <c r="QIL21" s="12"/>
      <c r="QIM21" s="12"/>
      <c r="QIN21" s="12"/>
      <c r="QIO21" s="12"/>
      <c r="QIP21" s="12"/>
      <c r="QIQ21" s="12"/>
      <c r="QIR21" s="12"/>
      <c r="QIS21" s="12"/>
      <c r="QIT21" s="12"/>
      <c r="QIU21" s="12"/>
      <c r="QIV21" s="12"/>
      <c r="QIW21" s="12"/>
      <c r="QIX21" s="12"/>
      <c r="QIY21" s="12"/>
      <c r="QIZ21" s="12"/>
      <c r="QJA21" s="12"/>
      <c r="QJB21" s="12"/>
      <c r="QJC21" s="12"/>
      <c r="QJD21" s="12"/>
      <c r="QJE21" s="12"/>
      <c r="QJF21" s="12"/>
      <c r="QJG21" s="12"/>
      <c r="QJH21" s="12"/>
      <c r="QJI21" s="12"/>
      <c r="QJJ21" s="12"/>
      <c r="QJK21" s="12"/>
      <c r="QJL21" s="12"/>
      <c r="QJM21" s="12"/>
      <c r="QJN21" s="12"/>
      <c r="QJO21" s="12"/>
      <c r="QJP21" s="12"/>
      <c r="QJQ21" s="12"/>
      <c r="QJR21" s="12"/>
      <c r="QJS21" s="12"/>
      <c r="QJT21" s="12"/>
      <c r="QJU21" s="12"/>
      <c r="QJV21" s="12"/>
      <c r="QJW21" s="12"/>
      <c r="QJX21" s="12"/>
      <c r="QJY21" s="12"/>
      <c r="QJZ21" s="12"/>
      <c r="QKA21" s="12"/>
      <c r="QKB21" s="12"/>
      <c r="QKC21" s="12"/>
      <c r="QKD21" s="12"/>
      <c r="QKE21" s="12"/>
      <c r="QKF21" s="12"/>
      <c r="QKG21" s="12"/>
      <c r="QKH21" s="12"/>
      <c r="QKI21" s="12"/>
      <c r="QKJ21" s="12"/>
      <c r="QKK21" s="12"/>
      <c r="QKL21" s="12"/>
      <c r="QKM21" s="12"/>
      <c r="QKN21" s="12"/>
      <c r="QKO21" s="12"/>
      <c r="QKP21" s="12"/>
      <c r="QKQ21" s="12"/>
      <c r="QKR21" s="12"/>
      <c r="QKS21" s="12"/>
      <c r="QKT21" s="12"/>
      <c r="QKU21" s="12"/>
      <c r="QKV21" s="12"/>
      <c r="QKW21" s="12"/>
      <c r="QKX21" s="12"/>
      <c r="QKY21" s="12"/>
      <c r="QKZ21" s="12"/>
      <c r="QLA21" s="12"/>
      <c r="QLB21" s="12"/>
      <c r="QLC21" s="12"/>
      <c r="QLD21" s="12"/>
      <c r="QLE21" s="12"/>
      <c r="QLF21" s="12"/>
      <c r="QLG21" s="12"/>
      <c r="QLH21" s="12"/>
      <c r="QLI21" s="12"/>
      <c r="QLJ21" s="12"/>
      <c r="QLK21" s="12"/>
      <c r="QLL21" s="12"/>
      <c r="QLM21" s="12"/>
      <c r="QLN21" s="12"/>
      <c r="QLO21" s="12"/>
      <c r="QLP21" s="12"/>
      <c r="QLQ21" s="12"/>
      <c r="QLR21" s="12"/>
      <c r="QLS21" s="12"/>
      <c r="QLT21" s="12"/>
      <c r="QLU21" s="12"/>
      <c r="QLV21" s="12"/>
      <c r="QLW21" s="12"/>
      <c r="QLX21" s="12"/>
      <c r="QLY21" s="12"/>
      <c r="QLZ21" s="12"/>
      <c r="QMA21" s="12"/>
      <c r="QMB21" s="12"/>
      <c r="QMC21" s="12"/>
      <c r="QMD21" s="12"/>
      <c r="QME21" s="12"/>
      <c r="QMF21" s="12"/>
      <c r="QMG21" s="12"/>
      <c r="QMH21" s="12"/>
      <c r="QMI21" s="12"/>
      <c r="QMJ21" s="12"/>
      <c r="QMK21" s="12"/>
      <c r="QML21" s="12"/>
      <c r="QMM21" s="12"/>
      <c r="QMN21" s="12"/>
      <c r="QMO21" s="12"/>
      <c r="QMP21" s="12"/>
      <c r="QMQ21" s="12"/>
      <c r="QMR21" s="12"/>
      <c r="QMS21" s="12"/>
      <c r="QMT21" s="12"/>
      <c r="QMU21" s="12"/>
      <c r="QMV21" s="12"/>
      <c r="QMW21" s="12"/>
      <c r="QMX21" s="12"/>
      <c r="QMY21" s="12"/>
      <c r="QMZ21" s="12"/>
      <c r="QNA21" s="12"/>
      <c r="QNB21" s="12"/>
      <c r="QNC21" s="12"/>
      <c r="QND21" s="12"/>
      <c r="QNE21" s="12"/>
      <c r="QNF21" s="12"/>
      <c r="QNG21" s="12"/>
      <c r="QNH21" s="12"/>
      <c r="QNI21" s="12"/>
      <c r="QNJ21" s="12"/>
      <c r="QNK21" s="12"/>
      <c r="QNL21" s="12"/>
      <c r="QNM21" s="12"/>
      <c r="QNN21" s="12"/>
      <c r="QNO21" s="12"/>
      <c r="QNP21" s="12"/>
      <c r="QNQ21" s="12"/>
      <c r="QNR21" s="12"/>
      <c r="QNS21" s="12"/>
      <c r="QNT21" s="12"/>
      <c r="QNU21" s="12"/>
      <c r="QNV21" s="12"/>
      <c r="QNW21" s="12"/>
      <c r="QNX21" s="12"/>
      <c r="QNY21" s="12"/>
      <c r="QNZ21" s="12"/>
      <c r="QOA21" s="12"/>
      <c r="QOB21" s="12"/>
      <c r="QOC21" s="12"/>
      <c r="QOD21" s="12"/>
      <c r="QOE21" s="12"/>
      <c r="QOF21" s="12"/>
      <c r="QOG21" s="12"/>
      <c r="QOH21" s="12"/>
      <c r="QOI21" s="12"/>
      <c r="QOJ21" s="12"/>
      <c r="QOK21" s="12"/>
      <c r="QOL21" s="12"/>
      <c r="QOM21" s="12"/>
      <c r="QON21" s="12"/>
      <c r="QOO21" s="12"/>
      <c r="QOP21" s="12"/>
      <c r="QOQ21" s="12"/>
      <c r="QOR21" s="12"/>
      <c r="QOS21" s="12"/>
      <c r="QOT21" s="12"/>
      <c r="QOU21" s="12"/>
      <c r="QOV21" s="12"/>
      <c r="QOW21" s="12"/>
      <c r="QOX21" s="12"/>
      <c r="QOY21" s="12"/>
      <c r="QOZ21" s="12"/>
      <c r="QPA21" s="12"/>
      <c r="QPB21" s="12"/>
      <c r="QPC21" s="12"/>
      <c r="QPD21" s="12"/>
      <c r="QPE21" s="12"/>
      <c r="QPF21" s="12"/>
      <c r="QPG21" s="12"/>
      <c r="QPH21" s="12"/>
      <c r="QPI21" s="12"/>
      <c r="QPJ21" s="12"/>
      <c r="QPK21" s="12"/>
      <c r="QPL21" s="12"/>
      <c r="QPM21" s="12"/>
      <c r="QPN21" s="12"/>
      <c r="QPO21" s="12"/>
      <c r="QPP21" s="12"/>
      <c r="QPQ21" s="12"/>
      <c r="QPR21" s="12"/>
      <c r="QPS21" s="12"/>
      <c r="QPT21" s="12"/>
      <c r="QPU21" s="12"/>
      <c r="QPV21" s="12"/>
      <c r="QPW21" s="12"/>
      <c r="QPX21" s="12"/>
      <c r="QPY21" s="12"/>
      <c r="QPZ21" s="12"/>
      <c r="QQA21" s="12"/>
      <c r="QQB21" s="12"/>
      <c r="QQC21" s="12"/>
      <c r="QQD21" s="12"/>
      <c r="QQE21" s="12"/>
      <c r="QQF21" s="12"/>
      <c r="QQG21" s="12"/>
      <c r="QQH21" s="12"/>
      <c r="QQI21" s="12"/>
      <c r="QQJ21" s="12"/>
      <c r="QQK21" s="12"/>
      <c r="QQL21" s="12"/>
      <c r="QQM21" s="12"/>
      <c r="QQN21" s="12"/>
      <c r="QQO21" s="12"/>
      <c r="QQP21" s="12"/>
      <c r="QQQ21" s="12"/>
      <c r="QQR21" s="12"/>
      <c r="QQS21" s="12"/>
      <c r="QQT21" s="12"/>
      <c r="QQU21" s="12"/>
      <c r="QQV21" s="12"/>
      <c r="QQW21" s="12"/>
      <c r="QQX21" s="12"/>
      <c r="QQY21" s="12"/>
      <c r="QQZ21" s="12"/>
      <c r="QRA21" s="12"/>
      <c r="QRB21" s="12"/>
      <c r="QRC21" s="12"/>
      <c r="QRD21" s="12"/>
      <c r="QRE21" s="12"/>
      <c r="QRF21" s="12"/>
      <c r="QRG21" s="12"/>
      <c r="QRH21" s="12"/>
      <c r="QRI21" s="12"/>
      <c r="QRJ21" s="12"/>
      <c r="QRK21" s="12"/>
      <c r="QRL21" s="12"/>
      <c r="QRM21" s="12"/>
      <c r="QRN21" s="12"/>
      <c r="QRO21" s="12"/>
      <c r="QRP21" s="12"/>
      <c r="QRQ21" s="12"/>
      <c r="QRR21" s="12"/>
      <c r="QRS21" s="12"/>
      <c r="QRT21" s="12"/>
      <c r="QRU21" s="12"/>
      <c r="QRV21" s="12"/>
      <c r="QRW21" s="12"/>
      <c r="QRX21" s="12"/>
      <c r="QRY21" s="12"/>
      <c r="QRZ21" s="12"/>
      <c r="QSA21" s="12"/>
      <c r="QSB21" s="12"/>
      <c r="QSC21" s="12"/>
      <c r="QSD21" s="12"/>
      <c r="QSE21" s="12"/>
      <c r="QSF21" s="12"/>
      <c r="QSG21" s="12"/>
      <c r="QSH21" s="12"/>
      <c r="QSI21" s="12"/>
      <c r="QSJ21" s="12"/>
      <c r="QSK21" s="12"/>
      <c r="QSL21" s="12"/>
      <c r="QSM21" s="12"/>
      <c r="QSN21" s="12"/>
      <c r="QSO21" s="12"/>
      <c r="QSP21" s="12"/>
      <c r="QSQ21" s="12"/>
      <c r="QSR21" s="12"/>
      <c r="QSS21" s="12"/>
      <c r="QST21" s="12"/>
      <c r="QSU21" s="12"/>
      <c r="QSV21" s="12"/>
      <c r="QSW21" s="12"/>
      <c r="QSX21" s="12"/>
      <c r="QSY21" s="12"/>
      <c r="QSZ21" s="12"/>
      <c r="QTA21" s="12"/>
      <c r="QTB21" s="12"/>
      <c r="QTC21" s="12"/>
      <c r="QTD21" s="12"/>
      <c r="QTE21" s="12"/>
      <c r="QTF21" s="12"/>
      <c r="QTG21" s="12"/>
      <c r="QTH21" s="12"/>
      <c r="QTI21" s="12"/>
      <c r="QTJ21" s="12"/>
      <c r="QTK21" s="12"/>
      <c r="QTL21" s="12"/>
      <c r="QTM21" s="12"/>
      <c r="QTN21" s="12"/>
      <c r="QTO21" s="12"/>
      <c r="QTP21" s="12"/>
      <c r="QTQ21" s="12"/>
      <c r="QTR21" s="12"/>
      <c r="QTS21" s="12"/>
      <c r="QTT21" s="12"/>
      <c r="QTU21" s="12"/>
      <c r="QTV21" s="12"/>
      <c r="QTW21" s="12"/>
      <c r="QTX21" s="12"/>
      <c r="QTY21" s="12"/>
      <c r="QTZ21" s="12"/>
      <c r="QUA21" s="12"/>
      <c r="QUB21" s="12"/>
      <c r="QUC21" s="12"/>
      <c r="QUD21" s="12"/>
      <c r="QUE21" s="12"/>
      <c r="QUF21" s="12"/>
      <c r="QUG21" s="12"/>
      <c r="QUH21" s="12"/>
      <c r="QUI21" s="12"/>
      <c r="QUJ21" s="12"/>
      <c r="QUK21" s="12"/>
      <c r="QUL21" s="12"/>
      <c r="QUM21" s="12"/>
      <c r="QUN21" s="12"/>
      <c r="QUO21" s="12"/>
      <c r="QUP21" s="12"/>
      <c r="QUQ21" s="12"/>
      <c r="QUR21" s="12"/>
      <c r="QUS21" s="12"/>
      <c r="QUT21" s="12"/>
      <c r="QUU21" s="12"/>
      <c r="QUV21" s="12"/>
      <c r="QUW21" s="12"/>
      <c r="QUX21" s="12"/>
      <c r="QUY21" s="12"/>
      <c r="QUZ21" s="12"/>
      <c r="QVA21" s="12"/>
      <c r="QVB21" s="12"/>
      <c r="QVC21" s="12"/>
      <c r="QVD21" s="12"/>
      <c r="QVE21" s="12"/>
      <c r="QVF21" s="12"/>
      <c r="QVG21" s="12"/>
      <c r="QVH21" s="12"/>
      <c r="QVI21" s="12"/>
      <c r="QVJ21" s="12"/>
      <c r="QVK21" s="12"/>
      <c r="QVL21" s="12"/>
      <c r="QVM21" s="12"/>
      <c r="QVN21" s="12"/>
      <c r="QVO21" s="12"/>
      <c r="QVP21" s="12"/>
      <c r="QVQ21" s="12"/>
      <c r="QVR21" s="12"/>
      <c r="QVS21" s="12"/>
      <c r="QVT21" s="12"/>
      <c r="QVU21" s="12"/>
      <c r="QVV21" s="12"/>
      <c r="QVW21" s="12"/>
      <c r="QVX21" s="12"/>
      <c r="QVY21" s="12"/>
      <c r="QVZ21" s="12"/>
      <c r="QWA21" s="12"/>
      <c r="QWB21" s="12"/>
      <c r="QWC21" s="12"/>
      <c r="QWD21" s="12"/>
      <c r="QWE21" s="12"/>
      <c r="QWF21" s="12"/>
      <c r="QWG21" s="12"/>
      <c r="QWH21" s="12"/>
      <c r="QWI21" s="12"/>
      <c r="QWJ21" s="12"/>
      <c r="QWK21" s="12"/>
      <c r="QWL21" s="12"/>
      <c r="QWM21" s="12"/>
      <c r="QWN21" s="12"/>
      <c r="QWO21" s="12"/>
      <c r="QWP21" s="12"/>
      <c r="QWQ21" s="12"/>
      <c r="QWR21" s="12"/>
      <c r="QWS21" s="12"/>
      <c r="QWT21" s="12"/>
      <c r="QWU21" s="12"/>
      <c r="QWV21" s="12"/>
      <c r="QWW21" s="12"/>
      <c r="QWX21" s="12"/>
      <c r="QWY21" s="12"/>
      <c r="QWZ21" s="12"/>
      <c r="QXA21" s="12"/>
      <c r="QXB21" s="12"/>
      <c r="QXC21" s="12"/>
      <c r="QXD21" s="12"/>
      <c r="QXE21" s="12"/>
      <c r="QXF21" s="12"/>
      <c r="QXG21" s="12"/>
      <c r="QXH21" s="12"/>
      <c r="QXI21" s="12"/>
      <c r="QXJ21" s="12"/>
      <c r="QXK21" s="12"/>
      <c r="QXL21" s="12"/>
      <c r="QXM21" s="12"/>
      <c r="QXN21" s="12"/>
      <c r="QXO21" s="12"/>
      <c r="QXP21" s="12"/>
      <c r="QXQ21" s="12"/>
      <c r="QXR21" s="12"/>
      <c r="QXS21" s="12"/>
      <c r="QXT21" s="12"/>
      <c r="QXU21" s="12"/>
      <c r="QXV21" s="12"/>
      <c r="QXW21" s="12"/>
      <c r="QXX21" s="12"/>
      <c r="QXY21" s="12"/>
      <c r="QXZ21" s="12"/>
      <c r="QYA21" s="12"/>
      <c r="QYB21" s="12"/>
      <c r="QYC21" s="12"/>
      <c r="QYD21" s="12"/>
      <c r="QYE21" s="12"/>
      <c r="QYF21" s="12"/>
      <c r="QYG21" s="12"/>
      <c r="QYH21" s="12"/>
      <c r="QYI21" s="12"/>
      <c r="QYJ21" s="12"/>
      <c r="QYK21" s="12"/>
      <c r="QYL21" s="12"/>
      <c r="QYM21" s="12"/>
      <c r="QYN21" s="12"/>
      <c r="QYO21" s="12"/>
      <c r="QYP21" s="12"/>
      <c r="QYQ21" s="12"/>
      <c r="QYR21" s="12"/>
      <c r="QYS21" s="12"/>
      <c r="QYT21" s="12"/>
      <c r="QYU21" s="12"/>
      <c r="QYV21" s="12"/>
      <c r="QYW21" s="12"/>
      <c r="QYX21" s="12"/>
      <c r="QYY21" s="12"/>
      <c r="QYZ21" s="12"/>
      <c r="QZA21" s="12"/>
      <c r="QZB21" s="12"/>
      <c r="QZC21" s="12"/>
      <c r="QZD21" s="12"/>
      <c r="QZE21" s="12"/>
      <c r="QZF21" s="12"/>
      <c r="QZG21" s="12"/>
      <c r="QZH21" s="12"/>
      <c r="QZI21" s="12"/>
      <c r="QZJ21" s="12"/>
      <c r="QZK21" s="12"/>
      <c r="QZL21" s="12"/>
      <c r="QZM21" s="12"/>
      <c r="QZN21" s="12"/>
      <c r="QZO21" s="12"/>
      <c r="QZP21" s="12"/>
      <c r="QZQ21" s="12"/>
      <c r="QZR21" s="12"/>
      <c r="QZS21" s="12"/>
      <c r="QZT21" s="12"/>
      <c r="QZU21" s="12"/>
      <c r="QZV21" s="12"/>
      <c r="QZW21" s="12"/>
      <c r="QZX21" s="12"/>
      <c r="QZY21" s="12"/>
      <c r="QZZ21" s="12"/>
      <c r="RAA21" s="12"/>
      <c r="RAB21" s="12"/>
      <c r="RAC21" s="12"/>
      <c r="RAD21" s="12"/>
      <c r="RAE21" s="12"/>
      <c r="RAF21" s="12"/>
      <c r="RAG21" s="12"/>
      <c r="RAH21" s="12"/>
      <c r="RAI21" s="12"/>
      <c r="RAJ21" s="12"/>
      <c r="RAK21" s="12"/>
      <c r="RAL21" s="12"/>
      <c r="RAM21" s="12"/>
      <c r="RAN21" s="12"/>
      <c r="RAO21" s="12"/>
      <c r="RAP21" s="12"/>
      <c r="RAQ21" s="12"/>
      <c r="RAR21" s="12"/>
      <c r="RAS21" s="12"/>
      <c r="RAT21" s="12"/>
      <c r="RAU21" s="12"/>
      <c r="RAV21" s="12"/>
      <c r="RAW21" s="12"/>
      <c r="RAX21" s="12"/>
      <c r="RAY21" s="12"/>
      <c r="RAZ21" s="12"/>
      <c r="RBA21" s="12"/>
      <c r="RBB21" s="12"/>
      <c r="RBC21" s="12"/>
      <c r="RBD21" s="12"/>
      <c r="RBE21" s="12"/>
      <c r="RBF21" s="12"/>
      <c r="RBG21" s="12"/>
      <c r="RBH21" s="12"/>
      <c r="RBI21" s="12"/>
      <c r="RBJ21" s="12"/>
      <c r="RBK21" s="12"/>
      <c r="RBL21" s="12"/>
      <c r="RBM21" s="12"/>
      <c r="RBN21" s="12"/>
      <c r="RBO21" s="12"/>
      <c r="RBP21" s="12"/>
      <c r="RBQ21" s="12"/>
      <c r="RBR21" s="12"/>
      <c r="RBS21" s="12"/>
      <c r="RBT21" s="12"/>
      <c r="RBU21" s="12"/>
      <c r="RBV21" s="12"/>
      <c r="RBW21" s="12"/>
      <c r="RBX21" s="12"/>
      <c r="RBY21" s="12"/>
      <c r="RBZ21" s="12"/>
      <c r="RCA21" s="12"/>
      <c r="RCB21" s="12"/>
      <c r="RCC21" s="12"/>
      <c r="RCD21" s="12"/>
      <c r="RCE21" s="12"/>
      <c r="RCF21" s="12"/>
      <c r="RCG21" s="12"/>
      <c r="RCH21" s="12"/>
      <c r="RCI21" s="12"/>
      <c r="RCJ21" s="12"/>
      <c r="RCK21" s="12"/>
      <c r="RCL21" s="12"/>
      <c r="RCM21" s="12"/>
      <c r="RCN21" s="12"/>
      <c r="RCO21" s="12"/>
      <c r="RCP21" s="12"/>
      <c r="RCQ21" s="12"/>
      <c r="RCR21" s="12"/>
      <c r="RCS21" s="12"/>
      <c r="RCT21" s="12"/>
      <c r="RCU21" s="12"/>
      <c r="RCV21" s="12"/>
      <c r="RCW21" s="12"/>
      <c r="RCX21" s="12"/>
      <c r="RCY21" s="12"/>
      <c r="RCZ21" s="12"/>
      <c r="RDA21" s="12"/>
      <c r="RDB21" s="12"/>
      <c r="RDC21" s="12"/>
      <c r="RDD21" s="12"/>
      <c r="RDE21" s="12"/>
      <c r="RDF21" s="12"/>
      <c r="RDG21" s="12"/>
      <c r="RDH21" s="12"/>
      <c r="RDI21" s="12"/>
      <c r="RDJ21" s="12"/>
      <c r="RDK21" s="12"/>
      <c r="RDL21" s="12"/>
      <c r="RDM21" s="12"/>
      <c r="RDN21" s="12"/>
      <c r="RDO21" s="12"/>
      <c r="RDP21" s="12"/>
      <c r="RDQ21" s="12"/>
      <c r="RDR21" s="12"/>
      <c r="RDS21" s="12"/>
      <c r="RDT21" s="12"/>
      <c r="RDU21" s="12"/>
      <c r="RDV21" s="12"/>
      <c r="RDW21" s="12"/>
      <c r="RDX21" s="12"/>
      <c r="RDY21" s="12"/>
      <c r="RDZ21" s="12"/>
      <c r="REA21" s="12"/>
      <c r="REB21" s="12"/>
      <c r="REC21" s="12"/>
      <c r="RED21" s="12"/>
      <c r="REE21" s="12"/>
      <c r="REF21" s="12"/>
      <c r="REG21" s="12"/>
      <c r="REH21" s="12"/>
      <c r="REI21" s="12"/>
      <c r="REJ21" s="12"/>
      <c r="REK21" s="12"/>
      <c r="REL21" s="12"/>
      <c r="REM21" s="12"/>
      <c r="REN21" s="12"/>
      <c r="REO21" s="12"/>
      <c r="REP21" s="12"/>
      <c r="REQ21" s="12"/>
      <c r="RER21" s="12"/>
      <c r="RES21" s="12"/>
      <c r="RET21" s="12"/>
      <c r="REU21" s="12"/>
      <c r="REV21" s="12"/>
      <c r="REW21" s="12"/>
      <c r="REX21" s="12"/>
      <c r="REY21" s="12"/>
      <c r="REZ21" s="12"/>
      <c r="RFA21" s="12"/>
      <c r="RFB21" s="12"/>
      <c r="RFC21" s="12"/>
      <c r="RFD21" s="12"/>
      <c r="RFE21" s="12"/>
      <c r="RFF21" s="12"/>
      <c r="RFG21" s="12"/>
      <c r="RFH21" s="12"/>
      <c r="RFI21" s="12"/>
      <c r="RFJ21" s="12"/>
      <c r="RFK21" s="12"/>
      <c r="RFL21" s="12"/>
      <c r="RFM21" s="12"/>
      <c r="RFN21" s="12"/>
      <c r="RFO21" s="12"/>
      <c r="RFP21" s="12"/>
      <c r="RFQ21" s="12"/>
      <c r="RFR21" s="12"/>
      <c r="RFS21" s="12"/>
      <c r="RFT21" s="12"/>
      <c r="RFU21" s="12"/>
      <c r="RFV21" s="12"/>
      <c r="RFW21" s="12"/>
      <c r="RFX21" s="12"/>
      <c r="RFY21" s="12"/>
      <c r="RFZ21" s="12"/>
      <c r="RGA21" s="12"/>
      <c r="RGB21" s="12"/>
      <c r="RGC21" s="12"/>
      <c r="RGD21" s="12"/>
      <c r="RGE21" s="12"/>
      <c r="RGF21" s="12"/>
      <c r="RGG21" s="12"/>
      <c r="RGH21" s="12"/>
      <c r="RGI21" s="12"/>
      <c r="RGJ21" s="12"/>
      <c r="RGK21" s="12"/>
      <c r="RGL21" s="12"/>
      <c r="RGM21" s="12"/>
      <c r="RGN21" s="12"/>
      <c r="RGO21" s="12"/>
      <c r="RGP21" s="12"/>
      <c r="RGQ21" s="12"/>
      <c r="RGR21" s="12"/>
      <c r="RGS21" s="12"/>
      <c r="RGT21" s="12"/>
      <c r="RGU21" s="12"/>
      <c r="RGV21" s="12"/>
      <c r="RGW21" s="12"/>
      <c r="RGX21" s="12"/>
      <c r="RGY21" s="12"/>
      <c r="RGZ21" s="12"/>
      <c r="RHA21" s="12"/>
      <c r="RHB21" s="12"/>
      <c r="RHC21" s="12"/>
      <c r="RHD21" s="12"/>
      <c r="RHE21" s="12"/>
      <c r="RHF21" s="12"/>
      <c r="RHG21" s="12"/>
      <c r="RHH21" s="12"/>
      <c r="RHI21" s="12"/>
      <c r="RHJ21" s="12"/>
      <c r="RHK21" s="12"/>
      <c r="RHL21" s="12"/>
      <c r="RHM21" s="12"/>
      <c r="RHN21" s="12"/>
      <c r="RHO21" s="12"/>
      <c r="RHP21" s="12"/>
      <c r="RHQ21" s="12"/>
      <c r="RHR21" s="12"/>
      <c r="RHS21" s="12"/>
      <c r="RHT21" s="12"/>
      <c r="RHU21" s="12"/>
      <c r="RHV21" s="12"/>
      <c r="RHW21" s="12"/>
      <c r="RHX21" s="12"/>
      <c r="RHY21" s="12"/>
      <c r="RHZ21" s="12"/>
      <c r="RIA21" s="12"/>
      <c r="RIB21" s="12"/>
      <c r="RIC21" s="12"/>
      <c r="RID21" s="12"/>
      <c r="RIE21" s="12"/>
      <c r="RIF21" s="12"/>
      <c r="RIG21" s="12"/>
      <c r="RIH21" s="12"/>
      <c r="RII21" s="12"/>
      <c r="RIJ21" s="12"/>
      <c r="RIK21" s="12"/>
      <c r="RIL21" s="12"/>
      <c r="RIM21" s="12"/>
      <c r="RIN21" s="12"/>
      <c r="RIO21" s="12"/>
      <c r="RIP21" s="12"/>
      <c r="RIQ21" s="12"/>
      <c r="RIR21" s="12"/>
      <c r="RIS21" s="12"/>
      <c r="RIT21" s="12"/>
      <c r="RIU21" s="12"/>
      <c r="RIV21" s="12"/>
      <c r="RIW21" s="12"/>
      <c r="RIX21" s="12"/>
      <c r="RIY21" s="12"/>
      <c r="RIZ21" s="12"/>
      <c r="RJA21" s="12"/>
      <c r="RJB21" s="12"/>
      <c r="RJC21" s="12"/>
      <c r="RJD21" s="12"/>
      <c r="RJE21" s="12"/>
      <c r="RJF21" s="12"/>
      <c r="RJG21" s="12"/>
      <c r="RJH21" s="12"/>
      <c r="RJI21" s="12"/>
      <c r="RJJ21" s="12"/>
      <c r="RJK21" s="12"/>
      <c r="RJL21" s="12"/>
      <c r="RJM21" s="12"/>
      <c r="RJN21" s="12"/>
      <c r="RJO21" s="12"/>
      <c r="RJP21" s="12"/>
      <c r="RJQ21" s="12"/>
      <c r="RJR21" s="12"/>
      <c r="RJS21" s="12"/>
      <c r="RJT21" s="12"/>
      <c r="RJU21" s="12"/>
      <c r="RJV21" s="12"/>
      <c r="RJW21" s="12"/>
      <c r="RJX21" s="12"/>
      <c r="RJY21" s="12"/>
      <c r="RJZ21" s="12"/>
      <c r="RKA21" s="12"/>
      <c r="RKB21" s="12"/>
      <c r="RKC21" s="12"/>
      <c r="RKD21" s="12"/>
      <c r="RKE21" s="12"/>
      <c r="RKF21" s="12"/>
      <c r="RKG21" s="12"/>
      <c r="RKH21" s="12"/>
      <c r="RKI21" s="12"/>
      <c r="RKJ21" s="12"/>
      <c r="RKK21" s="12"/>
      <c r="RKL21" s="12"/>
      <c r="RKM21" s="12"/>
      <c r="RKN21" s="12"/>
      <c r="RKO21" s="12"/>
      <c r="RKP21" s="12"/>
      <c r="RKQ21" s="12"/>
      <c r="RKR21" s="12"/>
      <c r="RKS21" s="12"/>
      <c r="RKT21" s="12"/>
      <c r="RKU21" s="12"/>
      <c r="RKV21" s="12"/>
      <c r="RKW21" s="12"/>
      <c r="RKX21" s="12"/>
      <c r="RKY21" s="12"/>
      <c r="RKZ21" s="12"/>
      <c r="RLA21" s="12"/>
      <c r="RLB21" s="12"/>
      <c r="RLC21" s="12"/>
      <c r="RLD21" s="12"/>
      <c r="RLE21" s="12"/>
      <c r="RLF21" s="12"/>
      <c r="RLG21" s="12"/>
      <c r="RLH21" s="12"/>
      <c r="RLI21" s="12"/>
      <c r="RLJ21" s="12"/>
      <c r="RLK21" s="12"/>
      <c r="RLL21" s="12"/>
      <c r="RLM21" s="12"/>
      <c r="RLN21" s="12"/>
      <c r="RLO21" s="12"/>
      <c r="RLP21" s="12"/>
      <c r="RLQ21" s="12"/>
      <c r="RLR21" s="12"/>
      <c r="RLS21" s="12"/>
      <c r="RLT21" s="12"/>
      <c r="RLU21" s="12"/>
      <c r="RLV21" s="12"/>
      <c r="RLW21" s="12"/>
      <c r="RLX21" s="12"/>
      <c r="RLY21" s="12"/>
      <c r="RLZ21" s="12"/>
      <c r="RMA21" s="12"/>
      <c r="RMB21" s="12"/>
      <c r="RMC21" s="12"/>
      <c r="RMD21" s="12"/>
      <c r="RME21" s="12"/>
      <c r="RMF21" s="12"/>
      <c r="RMG21" s="12"/>
      <c r="RMH21" s="12"/>
      <c r="RMI21" s="12"/>
      <c r="RMJ21" s="12"/>
      <c r="RMK21" s="12"/>
      <c r="RML21" s="12"/>
      <c r="RMM21" s="12"/>
      <c r="RMN21" s="12"/>
      <c r="RMO21" s="12"/>
      <c r="RMP21" s="12"/>
      <c r="RMQ21" s="12"/>
      <c r="RMR21" s="12"/>
      <c r="RMS21" s="12"/>
      <c r="RMT21" s="12"/>
      <c r="RMU21" s="12"/>
      <c r="RMV21" s="12"/>
      <c r="RMW21" s="12"/>
      <c r="RMX21" s="12"/>
      <c r="RMY21" s="12"/>
      <c r="RMZ21" s="12"/>
      <c r="RNA21" s="12"/>
      <c r="RNB21" s="12"/>
      <c r="RNC21" s="12"/>
      <c r="RND21" s="12"/>
      <c r="RNE21" s="12"/>
      <c r="RNF21" s="12"/>
      <c r="RNG21" s="12"/>
      <c r="RNH21" s="12"/>
      <c r="RNI21" s="12"/>
      <c r="RNJ21" s="12"/>
      <c r="RNK21" s="12"/>
      <c r="RNL21" s="12"/>
      <c r="RNM21" s="12"/>
      <c r="RNN21" s="12"/>
      <c r="RNO21" s="12"/>
      <c r="RNP21" s="12"/>
      <c r="RNQ21" s="12"/>
      <c r="RNR21" s="12"/>
      <c r="RNS21" s="12"/>
      <c r="RNT21" s="12"/>
      <c r="RNU21" s="12"/>
      <c r="RNV21" s="12"/>
      <c r="RNW21" s="12"/>
      <c r="RNX21" s="12"/>
      <c r="RNY21" s="12"/>
      <c r="RNZ21" s="12"/>
      <c r="ROA21" s="12"/>
      <c r="ROB21" s="12"/>
      <c r="ROC21" s="12"/>
      <c r="ROD21" s="12"/>
      <c r="ROE21" s="12"/>
      <c r="ROF21" s="12"/>
      <c r="ROG21" s="12"/>
      <c r="ROH21" s="12"/>
      <c r="ROI21" s="12"/>
      <c r="ROJ21" s="12"/>
      <c r="ROK21" s="12"/>
      <c r="ROL21" s="12"/>
      <c r="ROM21" s="12"/>
      <c r="RON21" s="12"/>
      <c r="ROO21" s="12"/>
      <c r="ROP21" s="12"/>
      <c r="ROQ21" s="12"/>
      <c r="ROR21" s="12"/>
      <c r="ROS21" s="12"/>
      <c r="ROT21" s="12"/>
      <c r="ROU21" s="12"/>
      <c r="ROV21" s="12"/>
      <c r="ROW21" s="12"/>
      <c r="ROX21" s="12"/>
      <c r="ROY21" s="12"/>
      <c r="ROZ21" s="12"/>
      <c r="RPA21" s="12"/>
      <c r="RPB21" s="12"/>
      <c r="RPC21" s="12"/>
      <c r="RPD21" s="12"/>
      <c r="RPE21" s="12"/>
      <c r="RPF21" s="12"/>
      <c r="RPG21" s="12"/>
      <c r="RPH21" s="12"/>
      <c r="RPI21" s="12"/>
      <c r="RPJ21" s="12"/>
      <c r="RPK21" s="12"/>
      <c r="RPL21" s="12"/>
      <c r="RPM21" s="12"/>
      <c r="RPN21" s="12"/>
      <c r="RPO21" s="12"/>
      <c r="RPP21" s="12"/>
      <c r="RPQ21" s="12"/>
      <c r="RPR21" s="12"/>
      <c r="RPS21" s="12"/>
      <c r="RPT21" s="12"/>
      <c r="RPU21" s="12"/>
      <c r="RPV21" s="12"/>
      <c r="RPW21" s="12"/>
      <c r="RPX21" s="12"/>
      <c r="RPY21" s="12"/>
      <c r="RPZ21" s="12"/>
      <c r="RQA21" s="12"/>
      <c r="RQB21" s="12"/>
      <c r="RQC21" s="12"/>
      <c r="RQD21" s="12"/>
      <c r="RQE21" s="12"/>
      <c r="RQF21" s="12"/>
      <c r="RQG21" s="12"/>
      <c r="RQH21" s="12"/>
      <c r="RQI21" s="12"/>
      <c r="RQJ21" s="12"/>
      <c r="RQK21" s="12"/>
      <c r="RQL21" s="12"/>
      <c r="RQM21" s="12"/>
      <c r="RQN21" s="12"/>
      <c r="RQO21" s="12"/>
      <c r="RQP21" s="12"/>
      <c r="RQQ21" s="12"/>
      <c r="RQR21" s="12"/>
      <c r="RQS21" s="12"/>
      <c r="RQT21" s="12"/>
      <c r="RQU21" s="12"/>
      <c r="RQV21" s="12"/>
      <c r="RQW21" s="12"/>
      <c r="RQX21" s="12"/>
      <c r="RQY21" s="12"/>
      <c r="RQZ21" s="12"/>
      <c r="RRA21" s="12"/>
      <c r="RRB21" s="12"/>
      <c r="RRC21" s="12"/>
      <c r="RRD21" s="12"/>
      <c r="RRE21" s="12"/>
      <c r="RRF21" s="12"/>
      <c r="RRG21" s="12"/>
      <c r="RRH21" s="12"/>
      <c r="RRI21" s="12"/>
      <c r="RRJ21" s="12"/>
      <c r="RRK21" s="12"/>
      <c r="RRL21" s="12"/>
      <c r="RRM21" s="12"/>
      <c r="RRN21" s="12"/>
      <c r="RRO21" s="12"/>
      <c r="RRP21" s="12"/>
      <c r="RRQ21" s="12"/>
      <c r="RRR21" s="12"/>
      <c r="RRS21" s="12"/>
      <c r="RRT21" s="12"/>
      <c r="RRU21" s="12"/>
      <c r="RRV21" s="12"/>
      <c r="RRW21" s="12"/>
      <c r="RRX21" s="12"/>
      <c r="RRY21" s="12"/>
      <c r="RRZ21" s="12"/>
      <c r="RSA21" s="12"/>
      <c r="RSB21" s="12"/>
      <c r="RSC21" s="12"/>
      <c r="RSD21" s="12"/>
      <c r="RSE21" s="12"/>
      <c r="RSF21" s="12"/>
      <c r="RSG21" s="12"/>
      <c r="RSH21" s="12"/>
      <c r="RSI21" s="12"/>
      <c r="RSJ21" s="12"/>
      <c r="RSK21" s="12"/>
      <c r="RSL21" s="12"/>
      <c r="RSM21" s="12"/>
      <c r="RSN21" s="12"/>
      <c r="RSO21" s="12"/>
      <c r="RSP21" s="12"/>
      <c r="RSQ21" s="12"/>
      <c r="RSR21" s="12"/>
      <c r="RSS21" s="12"/>
      <c r="RST21" s="12"/>
      <c r="RSU21" s="12"/>
      <c r="RSV21" s="12"/>
      <c r="RSW21" s="12"/>
      <c r="RSX21" s="12"/>
      <c r="RSY21" s="12"/>
      <c r="RSZ21" s="12"/>
      <c r="RTA21" s="12"/>
      <c r="RTB21" s="12"/>
      <c r="RTC21" s="12"/>
      <c r="RTD21" s="12"/>
      <c r="RTE21" s="12"/>
      <c r="RTF21" s="12"/>
      <c r="RTG21" s="12"/>
      <c r="RTH21" s="12"/>
      <c r="RTI21" s="12"/>
      <c r="RTJ21" s="12"/>
      <c r="RTK21" s="12"/>
      <c r="RTL21" s="12"/>
      <c r="RTM21" s="12"/>
      <c r="RTN21" s="12"/>
      <c r="RTO21" s="12"/>
      <c r="RTP21" s="12"/>
      <c r="RTQ21" s="12"/>
      <c r="RTR21" s="12"/>
      <c r="RTS21" s="12"/>
      <c r="RTT21" s="12"/>
      <c r="RTU21" s="12"/>
      <c r="RTV21" s="12"/>
      <c r="RTW21" s="12"/>
      <c r="RTX21" s="12"/>
      <c r="RTY21" s="12"/>
      <c r="RTZ21" s="12"/>
      <c r="RUA21" s="12"/>
      <c r="RUB21" s="12"/>
      <c r="RUC21" s="12"/>
      <c r="RUD21" s="12"/>
      <c r="RUE21" s="12"/>
      <c r="RUF21" s="12"/>
      <c r="RUG21" s="12"/>
      <c r="RUH21" s="12"/>
      <c r="RUI21" s="12"/>
      <c r="RUJ21" s="12"/>
      <c r="RUK21" s="12"/>
      <c r="RUL21" s="12"/>
      <c r="RUM21" s="12"/>
      <c r="RUN21" s="12"/>
      <c r="RUO21" s="12"/>
      <c r="RUP21" s="12"/>
      <c r="RUQ21" s="12"/>
      <c r="RUR21" s="12"/>
      <c r="RUS21" s="12"/>
      <c r="RUT21" s="12"/>
      <c r="RUU21" s="12"/>
      <c r="RUV21" s="12"/>
      <c r="RUW21" s="12"/>
      <c r="RUX21" s="12"/>
      <c r="RUY21" s="12"/>
      <c r="RUZ21" s="12"/>
      <c r="RVA21" s="12"/>
      <c r="RVB21" s="12"/>
      <c r="RVC21" s="12"/>
      <c r="RVD21" s="12"/>
      <c r="RVE21" s="12"/>
      <c r="RVF21" s="12"/>
      <c r="RVG21" s="12"/>
      <c r="RVH21" s="12"/>
      <c r="RVI21" s="12"/>
      <c r="RVJ21" s="12"/>
      <c r="RVK21" s="12"/>
      <c r="RVL21" s="12"/>
      <c r="RVM21" s="12"/>
      <c r="RVN21" s="12"/>
      <c r="RVO21" s="12"/>
      <c r="RVP21" s="12"/>
      <c r="RVQ21" s="12"/>
      <c r="RVR21" s="12"/>
      <c r="RVS21" s="12"/>
      <c r="RVT21" s="12"/>
      <c r="RVU21" s="12"/>
      <c r="RVV21" s="12"/>
      <c r="RVW21" s="12"/>
      <c r="RVX21" s="12"/>
      <c r="RVY21" s="12"/>
      <c r="RVZ21" s="12"/>
      <c r="RWA21" s="12"/>
      <c r="RWB21" s="12"/>
      <c r="RWC21" s="12"/>
      <c r="RWD21" s="12"/>
      <c r="RWE21" s="12"/>
      <c r="RWF21" s="12"/>
      <c r="RWG21" s="12"/>
      <c r="RWH21" s="12"/>
      <c r="RWI21" s="12"/>
      <c r="RWJ21" s="12"/>
      <c r="RWK21" s="12"/>
      <c r="RWL21" s="12"/>
      <c r="RWM21" s="12"/>
      <c r="RWN21" s="12"/>
      <c r="RWO21" s="12"/>
      <c r="RWP21" s="12"/>
      <c r="RWQ21" s="12"/>
      <c r="RWR21" s="12"/>
      <c r="RWS21" s="12"/>
      <c r="RWT21" s="12"/>
      <c r="RWU21" s="12"/>
      <c r="RWV21" s="12"/>
      <c r="RWW21" s="12"/>
      <c r="RWX21" s="12"/>
      <c r="RWY21" s="12"/>
      <c r="RWZ21" s="12"/>
      <c r="RXA21" s="12"/>
      <c r="RXB21" s="12"/>
      <c r="RXC21" s="12"/>
      <c r="RXD21" s="12"/>
      <c r="RXE21" s="12"/>
      <c r="RXF21" s="12"/>
      <c r="RXG21" s="12"/>
      <c r="RXH21" s="12"/>
      <c r="RXI21" s="12"/>
      <c r="RXJ21" s="12"/>
      <c r="RXK21" s="12"/>
      <c r="RXL21" s="12"/>
      <c r="RXM21" s="12"/>
      <c r="RXN21" s="12"/>
      <c r="RXO21" s="12"/>
      <c r="RXP21" s="12"/>
      <c r="RXQ21" s="12"/>
      <c r="RXR21" s="12"/>
      <c r="RXS21" s="12"/>
      <c r="RXT21" s="12"/>
      <c r="RXU21" s="12"/>
      <c r="RXV21" s="12"/>
      <c r="RXW21" s="12"/>
      <c r="RXX21" s="12"/>
      <c r="RXY21" s="12"/>
      <c r="RXZ21" s="12"/>
      <c r="RYA21" s="12"/>
      <c r="RYB21" s="12"/>
      <c r="RYC21" s="12"/>
      <c r="RYD21" s="12"/>
      <c r="RYE21" s="12"/>
      <c r="RYF21" s="12"/>
      <c r="RYG21" s="12"/>
      <c r="RYH21" s="12"/>
      <c r="RYI21" s="12"/>
      <c r="RYJ21" s="12"/>
      <c r="RYK21" s="12"/>
      <c r="RYL21" s="12"/>
      <c r="RYM21" s="12"/>
      <c r="RYN21" s="12"/>
      <c r="RYO21" s="12"/>
      <c r="RYP21" s="12"/>
      <c r="RYQ21" s="12"/>
      <c r="RYR21" s="12"/>
      <c r="RYS21" s="12"/>
      <c r="RYT21" s="12"/>
      <c r="RYU21" s="12"/>
      <c r="RYV21" s="12"/>
      <c r="RYW21" s="12"/>
      <c r="RYX21" s="12"/>
      <c r="RYY21" s="12"/>
      <c r="RYZ21" s="12"/>
      <c r="RZA21" s="12"/>
      <c r="RZB21" s="12"/>
      <c r="RZC21" s="12"/>
      <c r="RZD21" s="12"/>
      <c r="RZE21" s="12"/>
      <c r="RZF21" s="12"/>
      <c r="RZG21" s="12"/>
      <c r="RZH21" s="12"/>
      <c r="RZI21" s="12"/>
      <c r="RZJ21" s="12"/>
      <c r="RZK21" s="12"/>
      <c r="RZL21" s="12"/>
      <c r="RZM21" s="12"/>
      <c r="RZN21" s="12"/>
      <c r="RZO21" s="12"/>
      <c r="RZP21" s="12"/>
      <c r="RZQ21" s="12"/>
      <c r="RZR21" s="12"/>
      <c r="RZS21" s="12"/>
      <c r="RZT21" s="12"/>
      <c r="RZU21" s="12"/>
      <c r="RZV21" s="12"/>
      <c r="RZW21" s="12"/>
      <c r="RZX21" s="12"/>
      <c r="RZY21" s="12"/>
      <c r="RZZ21" s="12"/>
      <c r="SAA21" s="12"/>
      <c r="SAB21" s="12"/>
      <c r="SAC21" s="12"/>
      <c r="SAD21" s="12"/>
      <c r="SAE21" s="12"/>
      <c r="SAF21" s="12"/>
      <c r="SAG21" s="12"/>
      <c r="SAH21" s="12"/>
      <c r="SAI21" s="12"/>
      <c r="SAJ21" s="12"/>
      <c r="SAK21" s="12"/>
      <c r="SAL21" s="12"/>
      <c r="SAM21" s="12"/>
      <c r="SAN21" s="12"/>
      <c r="SAO21" s="12"/>
      <c r="SAP21" s="12"/>
      <c r="SAQ21" s="12"/>
      <c r="SAR21" s="12"/>
      <c r="SAS21" s="12"/>
      <c r="SAT21" s="12"/>
      <c r="SAU21" s="12"/>
      <c r="SAV21" s="12"/>
      <c r="SAW21" s="12"/>
      <c r="SAX21" s="12"/>
      <c r="SAY21" s="12"/>
      <c r="SAZ21" s="12"/>
      <c r="SBA21" s="12"/>
      <c r="SBB21" s="12"/>
      <c r="SBC21" s="12"/>
      <c r="SBD21" s="12"/>
      <c r="SBE21" s="12"/>
      <c r="SBF21" s="12"/>
      <c r="SBG21" s="12"/>
      <c r="SBH21" s="12"/>
      <c r="SBI21" s="12"/>
      <c r="SBJ21" s="12"/>
      <c r="SBK21" s="12"/>
      <c r="SBL21" s="12"/>
      <c r="SBM21" s="12"/>
      <c r="SBN21" s="12"/>
      <c r="SBO21" s="12"/>
      <c r="SBP21" s="12"/>
      <c r="SBQ21" s="12"/>
      <c r="SBR21" s="12"/>
      <c r="SBS21" s="12"/>
      <c r="SBT21" s="12"/>
      <c r="SBU21" s="12"/>
      <c r="SBV21" s="12"/>
      <c r="SBW21" s="12"/>
      <c r="SBX21" s="12"/>
      <c r="SBY21" s="12"/>
      <c r="SBZ21" s="12"/>
      <c r="SCA21" s="12"/>
      <c r="SCB21" s="12"/>
      <c r="SCC21" s="12"/>
      <c r="SCD21" s="12"/>
      <c r="SCE21" s="12"/>
      <c r="SCF21" s="12"/>
      <c r="SCG21" s="12"/>
      <c r="SCH21" s="12"/>
      <c r="SCI21" s="12"/>
      <c r="SCJ21" s="12"/>
      <c r="SCK21" s="12"/>
      <c r="SCL21" s="12"/>
      <c r="SCM21" s="12"/>
      <c r="SCN21" s="12"/>
      <c r="SCO21" s="12"/>
      <c r="SCP21" s="12"/>
      <c r="SCQ21" s="12"/>
      <c r="SCR21" s="12"/>
      <c r="SCS21" s="12"/>
      <c r="SCT21" s="12"/>
      <c r="SCU21" s="12"/>
      <c r="SCV21" s="12"/>
      <c r="SCW21" s="12"/>
      <c r="SCX21" s="12"/>
      <c r="SCY21" s="12"/>
      <c r="SCZ21" s="12"/>
      <c r="SDA21" s="12"/>
      <c r="SDB21" s="12"/>
      <c r="SDC21" s="12"/>
      <c r="SDD21" s="12"/>
      <c r="SDE21" s="12"/>
      <c r="SDF21" s="12"/>
      <c r="SDG21" s="12"/>
      <c r="SDH21" s="12"/>
      <c r="SDI21" s="12"/>
      <c r="SDJ21" s="12"/>
      <c r="SDK21" s="12"/>
      <c r="SDL21" s="12"/>
      <c r="SDM21" s="12"/>
      <c r="SDN21" s="12"/>
      <c r="SDO21" s="12"/>
      <c r="SDP21" s="12"/>
      <c r="SDQ21" s="12"/>
      <c r="SDR21" s="12"/>
      <c r="SDS21" s="12"/>
      <c r="SDT21" s="12"/>
      <c r="SDU21" s="12"/>
      <c r="SDV21" s="12"/>
      <c r="SDW21" s="12"/>
      <c r="SDX21" s="12"/>
      <c r="SDY21" s="12"/>
      <c r="SDZ21" s="12"/>
      <c r="SEA21" s="12"/>
      <c r="SEB21" s="12"/>
      <c r="SEC21" s="12"/>
      <c r="SED21" s="12"/>
      <c r="SEE21" s="12"/>
      <c r="SEF21" s="12"/>
      <c r="SEG21" s="12"/>
      <c r="SEH21" s="12"/>
      <c r="SEI21" s="12"/>
      <c r="SEJ21" s="12"/>
      <c r="SEK21" s="12"/>
      <c r="SEL21" s="12"/>
      <c r="SEM21" s="12"/>
      <c r="SEN21" s="12"/>
      <c r="SEO21" s="12"/>
      <c r="SEP21" s="12"/>
      <c r="SEQ21" s="12"/>
      <c r="SER21" s="12"/>
      <c r="SES21" s="12"/>
      <c r="SET21" s="12"/>
      <c r="SEU21" s="12"/>
      <c r="SEV21" s="12"/>
      <c r="SEW21" s="12"/>
      <c r="SEX21" s="12"/>
      <c r="SEY21" s="12"/>
      <c r="SEZ21" s="12"/>
      <c r="SFA21" s="12"/>
      <c r="SFB21" s="12"/>
      <c r="SFC21" s="12"/>
      <c r="SFD21" s="12"/>
      <c r="SFE21" s="12"/>
      <c r="SFF21" s="12"/>
      <c r="SFG21" s="12"/>
      <c r="SFH21" s="12"/>
      <c r="SFI21" s="12"/>
      <c r="SFJ21" s="12"/>
      <c r="SFK21" s="12"/>
      <c r="SFL21" s="12"/>
      <c r="SFM21" s="12"/>
      <c r="SFN21" s="12"/>
      <c r="SFO21" s="12"/>
      <c r="SFP21" s="12"/>
      <c r="SFQ21" s="12"/>
      <c r="SFR21" s="12"/>
      <c r="SFS21" s="12"/>
      <c r="SFT21" s="12"/>
      <c r="SFU21" s="12"/>
      <c r="SFV21" s="12"/>
      <c r="SFW21" s="12"/>
      <c r="SFX21" s="12"/>
      <c r="SFY21" s="12"/>
      <c r="SFZ21" s="12"/>
      <c r="SGA21" s="12"/>
      <c r="SGB21" s="12"/>
      <c r="SGC21" s="12"/>
      <c r="SGD21" s="12"/>
      <c r="SGE21" s="12"/>
      <c r="SGF21" s="12"/>
      <c r="SGG21" s="12"/>
      <c r="SGH21" s="12"/>
      <c r="SGI21" s="12"/>
      <c r="SGJ21" s="12"/>
      <c r="SGK21" s="12"/>
      <c r="SGL21" s="12"/>
      <c r="SGM21" s="12"/>
      <c r="SGN21" s="12"/>
      <c r="SGO21" s="12"/>
      <c r="SGP21" s="12"/>
      <c r="SGQ21" s="12"/>
      <c r="SGR21" s="12"/>
      <c r="SGS21" s="12"/>
      <c r="SGT21" s="12"/>
      <c r="SGU21" s="12"/>
      <c r="SGV21" s="12"/>
      <c r="SGW21" s="12"/>
      <c r="SGX21" s="12"/>
      <c r="SGY21" s="12"/>
      <c r="SGZ21" s="12"/>
      <c r="SHA21" s="12"/>
      <c r="SHB21" s="12"/>
      <c r="SHC21" s="12"/>
      <c r="SHD21" s="12"/>
      <c r="SHE21" s="12"/>
      <c r="SHF21" s="12"/>
      <c r="SHG21" s="12"/>
      <c r="SHH21" s="12"/>
      <c r="SHI21" s="12"/>
      <c r="SHJ21" s="12"/>
      <c r="SHK21" s="12"/>
      <c r="SHL21" s="12"/>
      <c r="SHM21" s="12"/>
      <c r="SHN21" s="12"/>
      <c r="SHO21" s="12"/>
      <c r="SHP21" s="12"/>
      <c r="SHQ21" s="12"/>
      <c r="SHR21" s="12"/>
      <c r="SHS21" s="12"/>
      <c r="SHT21" s="12"/>
      <c r="SHU21" s="12"/>
      <c r="SHV21" s="12"/>
      <c r="SHW21" s="12"/>
      <c r="SHX21" s="12"/>
      <c r="SHY21" s="12"/>
      <c r="SHZ21" s="12"/>
      <c r="SIA21" s="12"/>
      <c r="SIB21" s="12"/>
      <c r="SIC21" s="12"/>
      <c r="SID21" s="12"/>
      <c r="SIE21" s="12"/>
      <c r="SIF21" s="12"/>
      <c r="SIG21" s="12"/>
      <c r="SIH21" s="12"/>
      <c r="SII21" s="12"/>
      <c r="SIJ21" s="12"/>
      <c r="SIK21" s="12"/>
      <c r="SIL21" s="12"/>
      <c r="SIM21" s="12"/>
      <c r="SIN21" s="12"/>
      <c r="SIO21" s="12"/>
      <c r="SIP21" s="12"/>
      <c r="SIQ21" s="12"/>
      <c r="SIR21" s="12"/>
      <c r="SIS21" s="12"/>
      <c r="SIT21" s="12"/>
      <c r="SIU21" s="12"/>
      <c r="SIV21" s="12"/>
      <c r="SIW21" s="12"/>
      <c r="SIX21" s="12"/>
      <c r="SIY21" s="12"/>
      <c r="SIZ21" s="12"/>
      <c r="SJA21" s="12"/>
      <c r="SJB21" s="12"/>
      <c r="SJC21" s="12"/>
      <c r="SJD21" s="12"/>
      <c r="SJE21" s="12"/>
      <c r="SJF21" s="12"/>
      <c r="SJG21" s="12"/>
      <c r="SJH21" s="12"/>
      <c r="SJI21" s="12"/>
      <c r="SJJ21" s="12"/>
      <c r="SJK21" s="12"/>
      <c r="SJL21" s="12"/>
      <c r="SJM21" s="12"/>
      <c r="SJN21" s="12"/>
      <c r="SJO21" s="12"/>
      <c r="SJP21" s="12"/>
      <c r="SJQ21" s="12"/>
      <c r="SJR21" s="12"/>
      <c r="SJS21" s="12"/>
      <c r="SJT21" s="12"/>
      <c r="SJU21" s="12"/>
      <c r="SJV21" s="12"/>
      <c r="SJW21" s="12"/>
      <c r="SJX21" s="12"/>
      <c r="SJY21" s="12"/>
      <c r="SJZ21" s="12"/>
      <c r="SKA21" s="12"/>
      <c r="SKB21" s="12"/>
      <c r="SKC21" s="12"/>
      <c r="SKD21" s="12"/>
      <c r="SKE21" s="12"/>
      <c r="SKF21" s="12"/>
      <c r="SKG21" s="12"/>
      <c r="SKH21" s="12"/>
      <c r="SKI21" s="12"/>
      <c r="SKJ21" s="12"/>
      <c r="SKK21" s="12"/>
      <c r="SKL21" s="12"/>
      <c r="SKM21" s="12"/>
      <c r="SKN21" s="12"/>
      <c r="SKO21" s="12"/>
      <c r="SKP21" s="12"/>
      <c r="SKQ21" s="12"/>
      <c r="SKR21" s="12"/>
      <c r="SKS21" s="12"/>
      <c r="SKT21" s="12"/>
      <c r="SKU21" s="12"/>
      <c r="SKV21" s="12"/>
      <c r="SKW21" s="12"/>
      <c r="SKX21" s="12"/>
      <c r="SKY21" s="12"/>
      <c r="SKZ21" s="12"/>
      <c r="SLA21" s="12"/>
      <c r="SLB21" s="12"/>
      <c r="SLC21" s="12"/>
      <c r="SLD21" s="12"/>
      <c r="SLE21" s="12"/>
      <c r="SLF21" s="12"/>
      <c r="SLG21" s="12"/>
      <c r="SLH21" s="12"/>
      <c r="SLI21" s="12"/>
      <c r="SLJ21" s="12"/>
      <c r="SLK21" s="12"/>
      <c r="SLL21" s="12"/>
      <c r="SLM21" s="12"/>
      <c r="SLN21" s="12"/>
      <c r="SLO21" s="12"/>
      <c r="SLP21" s="12"/>
      <c r="SLQ21" s="12"/>
      <c r="SLR21" s="12"/>
      <c r="SLS21" s="12"/>
      <c r="SLT21" s="12"/>
      <c r="SLU21" s="12"/>
      <c r="SLV21" s="12"/>
      <c r="SLW21" s="12"/>
      <c r="SLX21" s="12"/>
      <c r="SLY21" s="12"/>
      <c r="SLZ21" s="12"/>
      <c r="SMA21" s="12"/>
      <c r="SMB21" s="12"/>
      <c r="SMC21" s="12"/>
      <c r="SMD21" s="12"/>
      <c r="SME21" s="12"/>
      <c r="SMF21" s="12"/>
      <c r="SMG21" s="12"/>
      <c r="SMH21" s="12"/>
      <c r="SMI21" s="12"/>
      <c r="SMJ21" s="12"/>
      <c r="SMK21" s="12"/>
      <c r="SML21" s="12"/>
      <c r="SMM21" s="12"/>
      <c r="SMN21" s="12"/>
      <c r="SMO21" s="12"/>
      <c r="SMP21" s="12"/>
      <c r="SMQ21" s="12"/>
      <c r="SMR21" s="12"/>
      <c r="SMS21" s="12"/>
      <c r="SMT21" s="12"/>
      <c r="SMU21" s="12"/>
      <c r="SMV21" s="12"/>
      <c r="SMW21" s="12"/>
      <c r="SMX21" s="12"/>
      <c r="SMY21" s="12"/>
      <c r="SMZ21" s="12"/>
      <c r="SNA21" s="12"/>
      <c r="SNB21" s="12"/>
      <c r="SNC21" s="12"/>
      <c r="SND21" s="12"/>
      <c r="SNE21" s="12"/>
      <c r="SNF21" s="12"/>
      <c r="SNG21" s="12"/>
      <c r="SNH21" s="12"/>
      <c r="SNI21" s="12"/>
      <c r="SNJ21" s="12"/>
      <c r="SNK21" s="12"/>
      <c r="SNL21" s="12"/>
      <c r="SNM21" s="12"/>
      <c r="SNN21" s="12"/>
      <c r="SNO21" s="12"/>
      <c r="SNP21" s="12"/>
      <c r="SNQ21" s="12"/>
      <c r="SNR21" s="12"/>
      <c r="SNS21" s="12"/>
      <c r="SNT21" s="12"/>
      <c r="SNU21" s="12"/>
      <c r="SNV21" s="12"/>
      <c r="SNW21" s="12"/>
      <c r="SNX21" s="12"/>
      <c r="SNY21" s="12"/>
      <c r="SNZ21" s="12"/>
      <c r="SOA21" s="12"/>
      <c r="SOB21" s="12"/>
      <c r="SOC21" s="12"/>
      <c r="SOD21" s="12"/>
      <c r="SOE21" s="12"/>
      <c r="SOF21" s="12"/>
      <c r="SOG21" s="12"/>
      <c r="SOH21" s="12"/>
      <c r="SOI21" s="12"/>
      <c r="SOJ21" s="12"/>
      <c r="SOK21" s="12"/>
      <c r="SOL21" s="12"/>
      <c r="SOM21" s="12"/>
      <c r="SON21" s="12"/>
      <c r="SOO21" s="12"/>
      <c r="SOP21" s="12"/>
      <c r="SOQ21" s="12"/>
      <c r="SOR21" s="12"/>
      <c r="SOS21" s="12"/>
      <c r="SOT21" s="12"/>
      <c r="SOU21" s="12"/>
      <c r="SOV21" s="12"/>
      <c r="SOW21" s="12"/>
      <c r="SOX21" s="12"/>
      <c r="SOY21" s="12"/>
      <c r="SOZ21" s="12"/>
      <c r="SPA21" s="12"/>
      <c r="SPB21" s="12"/>
      <c r="SPC21" s="12"/>
      <c r="SPD21" s="12"/>
      <c r="SPE21" s="12"/>
      <c r="SPF21" s="12"/>
      <c r="SPG21" s="12"/>
      <c r="SPH21" s="12"/>
      <c r="SPI21" s="12"/>
      <c r="SPJ21" s="12"/>
      <c r="SPK21" s="12"/>
      <c r="SPL21" s="12"/>
      <c r="SPM21" s="12"/>
      <c r="SPN21" s="12"/>
      <c r="SPO21" s="12"/>
      <c r="SPP21" s="12"/>
      <c r="SPQ21" s="12"/>
      <c r="SPR21" s="12"/>
      <c r="SPS21" s="12"/>
      <c r="SPT21" s="12"/>
      <c r="SPU21" s="12"/>
      <c r="SPV21" s="12"/>
      <c r="SPW21" s="12"/>
      <c r="SPX21" s="12"/>
      <c r="SPY21" s="12"/>
      <c r="SPZ21" s="12"/>
      <c r="SQA21" s="12"/>
      <c r="SQB21" s="12"/>
      <c r="SQC21" s="12"/>
      <c r="SQD21" s="12"/>
      <c r="SQE21" s="12"/>
      <c r="SQF21" s="12"/>
      <c r="SQG21" s="12"/>
      <c r="SQH21" s="12"/>
      <c r="SQI21" s="12"/>
      <c r="SQJ21" s="12"/>
      <c r="SQK21" s="12"/>
      <c r="SQL21" s="12"/>
      <c r="SQM21" s="12"/>
      <c r="SQN21" s="12"/>
      <c r="SQO21" s="12"/>
      <c r="SQP21" s="12"/>
      <c r="SQQ21" s="12"/>
      <c r="SQR21" s="12"/>
      <c r="SQS21" s="12"/>
      <c r="SQT21" s="12"/>
      <c r="SQU21" s="12"/>
      <c r="SQV21" s="12"/>
      <c r="SQW21" s="12"/>
      <c r="SQX21" s="12"/>
      <c r="SQY21" s="12"/>
      <c r="SQZ21" s="12"/>
      <c r="SRA21" s="12"/>
      <c r="SRB21" s="12"/>
      <c r="SRC21" s="12"/>
      <c r="SRD21" s="12"/>
      <c r="SRE21" s="12"/>
      <c r="SRF21" s="12"/>
      <c r="SRG21" s="12"/>
      <c r="SRH21" s="12"/>
      <c r="SRI21" s="12"/>
      <c r="SRJ21" s="12"/>
      <c r="SRK21" s="12"/>
      <c r="SRL21" s="12"/>
      <c r="SRM21" s="12"/>
      <c r="SRN21" s="12"/>
      <c r="SRO21" s="12"/>
      <c r="SRP21" s="12"/>
      <c r="SRQ21" s="12"/>
      <c r="SRR21" s="12"/>
      <c r="SRS21" s="12"/>
      <c r="SRT21" s="12"/>
      <c r="SRU21" s="12"/>
      <c r="SRV21" s="12"/>
      <c r="SRW21" s="12"/>
      <c r="SRX21" s="12"/>
      <c r="SRY21" s="12"/>
      <c r="SRZ21" s="12"/>
      <c r="SSA21" s="12"/>
      <c r="SSB21" s="12"/>
      <c r="SSC21" s="12"/>
      <c r="SSD21" s="12"/>
      <c r="SSE21" s="12"/>
      <c r="SSF21" s="12"/>
      <c r="SSG21" s="12"/>
      <c r="SSH21" s="12"/>
      <c r="SSI21" s="12"/>
      <c r="SSJ21" s="12"/>
      <c r="SSK21" s="12"/>
      <c r="SSL21" s="12"/>
      <c r="SSM21" s="12"/>
      <c r="SSN21" s="12"/>
      <c r="SSO21" s="12"/>
      <c r="SSP21" s="12"/>
      <c r="SSQ21" s="12"/>
      <c r="SSR21" s="12"/>
      <c r="SSS21" s="12"/>
      <c r="SST21" s="12"/>
      <c r="SSU21" s="12"/>
      <c r="SSV21" s="12"/>
      <c r="SSW21" s="12"/>
      <c r="SSX21" s="12"/>
      <c r="SSY21" s="12"/>
      <c r="SSZ21" s="12"/>
      <c r="STA21" s="12"/>
      <c r="STB21" s="12"/>
      <c r="STC21" s="12"/>
      <c r="STD21" s="12"/>
      <c r="STE21" s="12"/>
      <c r="STF21" s="12"/>
      <c r="STG21" s="12"/>
      <c r="STH21" s="12"/>
      <c r="STI21" s="12"/>
      <c r="STJ21" s="12"/>
      <c r="STK21" s="12"/>
      <c r="STL21" s="12"/>
      <c r="STM21" s="12"/>
      <c r="STN21" s="12"/>
      <c r="STO21" s="12"/>
      <c r="STP21" s="12"/>
      <c r="STQ21" s="12"/>
      <c r="STR21" s="12"/>
      <c r="STS21" s="12"/>
      <c r="STT21" s="12"/>
      <c r="STU21" s="12"/>
      <c r="STV21" s="12"/>
      <c r="STW21" s="12"/>
      <c r="STX21" s="12"/>
      <c r="STY21" s="12"/>
      <c r="STZ21" s="12"/>
      <c r="SUA21" s="12"/>
      <c r="SUB21" s="12"/>
      <c r="SUC21" s="12"/>
      <c r="SUD21" s="12"/>
      <c r="SUE21" s="12"/>
      <c r="SUF21" s="12"/>
      <c r="SUG21" s="12"/>
      <c r="SUH21" s="12"/>
      <c r="SUI21" s="12"/>
      <c r="SUJ21" s="12"/>
      <c r="SUK21" s="12"/>
      <c r="SUL21" s="12"/>
      <c r="SUM21" s="12"/>
      <c r="SUN21" s="12"/>
      <c r="SUO21" s="12"/>
      <c r="SUP21" s="12"/>
      <c r="SUQ21" s="12"/>
      <c r="SUR21" s="12"/>
      <c r="SUS21" s="12"/>
      <c r="SUT21" s="12"/>
      <c r="SUU21" s="12"/>
      <c r="SUV21" s="12"/>
      <c r="SUW21" s="12"/>
      <c r="SUX21" s="12"/>
      <c r="SUY21" s="12"/>
      <c r="SUZ21" s="12"/>
      <c r="SVA21" s="12"/>
      <c r="SVB21" s="12"/>
      <c r="SVC21" s="12"/>
      <c r="SVD21" s="12"/>
      <c r="SVE21" s="12"/>
      <c r="SVF21" s="12"/>
      <c r="SVG21" s="12"/>
      <c r="SVH21" s="12"/>
      <c r="SVI21" s="12"/>
      <c r="SVJ21" s="12"/>
      <c r="SVK21" s="12"/>
      <c r="SVL21" s="12"/>
      <c r="SVM21" s="12"/>
      <c r="SVN21" s="12"/>
      <c r="SVO21" s="12"/>
      <c r="SVP21" s="12"/>
      <c r="SVQ21" s="12"/>
      <c r="SVR21" s="12"/>
      <c r="SVS21" s="12"/>
      <c r="SVT21" s="12"/>
      <c r="SVU21" s="12"/>
      <c r="SVV21" s="12"/>
      <c r="SVW21" s="12"/>
      <c r="SVX21" s="12"/>
      <c r="SVY21" s="12"/>
      <c r="SVZ21" s="12"/>
      <c r="SWA21" s="12"/>
      <c r="SWB21" s="12"/>
      <c r="SWC21" s="12"/>
      <c r="SWD21" s="12"/>
      <c r="SWE21" s="12"/>
      <c r="SWF21" s="12"/>
      <c r="SWG21" s="12"/>
      <c r="SWH21" s="12"/>
      <c r="SWI21" s="12"/>
      <c r="SWJ21" s="12"/>
      <c r="SWK21" s="12"/>
      <c r="SWL21" s="12"/>
      <c r="SWM21" s="12"/>
      <c r="SWN21" s="12"/>
      <c r="SWO21" s="12"/>
      <c r="SWP21" s="12"/>
      <c r="SWQ21" s="12"/>
      <c r="SWR21" s="12"/>
      <c r="SWS21" s="12"/>
      <c r="SWT21" s="12"/>
      <c r="SWU21" s="12"/>
      <c r="SWV21" s="12"/>
      <c r="SWW21" s="12"/>
      <c r="SWX21" s="12"/>
      <c r="SWY21" s="12"/>
      <c r="SWZ21" s="12"/>
      <c r="SXA21" s="12"/>
      <c r="SXB21" s="12"/>
      <c r="SXC21" s="12"/>
      <c r="SXD21" s="12"/>
      <c r="SXE21" s="12"/>
      <c r="SXF21" s="12"/>
      <c r="SXG21" s="12"/>
      <c r="SXH21" s="12"/>
      <c r="SXI21" s="12"/>
      <c r="SXJ21" s="12"/>
      <c r="SXK21" s="12"/>
      <c r="SXL21" s="12"/>
      <c r="SXM21" s="12"/>
      <c r="SXN21" s="12"/>
      <c r="SXO21" s="12"/>
      <c r="SXP21" s="12"/>
      <c r="SXQ21" s="12"/>
      <c r="SXR21" s="12"/>
      <c r="SXS21" s="12"/>
      <c r="SXT21" s="12"/>
      <c r="SXU21" s="12"/>
      <c r="SXV21" s="12"/>
      <c r="SXW21" s="12"/>
      <c r="SXX21" s="12"/>
      <c r="SXY21" s="12"/>
      <c r="SXZ21" s="12"/>
      <c r="SYA21" s="12"/>
      <c r="SYB21" s="12"/>
      <c r="SYC21" s="12"/>
      <c r="SYD21" s="12"/>
      <c r="SYE21" s="12"/>
      <c r="SYF21" s="12"/>
      <c r="SYG21" s="12"/>
      <c r="SYH21" s="12"/>
      <c r="SYI21" s="12"/>
      <c r="SYJ21" s="12"/>
      <c r="SYK21" s="12"/>
      <c r="SYL21" s="12"/>
      <c r="SYM21" s="12"/>
      <c r="SYN21" s="12"/>
      <c r="SYO21" s="12"/>
      <c r="SYP21" s="12"/>
      <c r="SYQ21" s="12"/>
      <c r="SYR21" s="12"/>
      <c r="SYS21" s="12"/>
      <c r="SYT21" s="12"/>
      <c r="SYU21" s="12"/>
      <c r="SYV21" s="12"/>
      <c r="SYW21" s="12"/>
      <c r="SYX21" s="12"/>
      <c r="SYY21" s="12"/>
      <c r="SYZ21" s="12"/>
      <c r="SZA21" s="12"/>
      <c r="SZB21" s="12"/>
      <c r="SZC21" s="12"/>
      <c r="SZD21" s="12"/>
      <c r="SZE21" s="12"/>
      <c r="SZF21" s="12"/>
      <c r="SZG21" s="12"/>
      <c r="SZH21" s="12"/>
      <c r="SZI21" s="12"/>
      <c r="SZJ21" s="12"/>
      <c r="SZK21" s="12"/>
      <c r="SZL21" s="12"/>
      <c r="SZM21" s="12"/>
      <c r="SZN21" s="12"/>
      <c r="SZO21" s="12"/>
      <c r="SZP21" s="12"/>
      <c r="SZQ21" s="12"/>
      <c r="SZR21" s="12"/>
      <c r="SZS21" s="12"/>
      <c r="SZT21" s="12"/>
      <c r="SZU21" s="12"/>
      <c r="SZV21" s="12"/>
      <c r="SZW21" s="12"/>
      <c r="SZX21" s="12"/>
      <c r="SZY21" s="12"/>
      <c r="SZZ21" s="12"/>
      <c r="TAA21" s="12"/>
      <c r="TAB21" s="12"/>
      <c r="TAC21" s="12"/>
      <c r="TAD21" s="12"/>
      <c r="TAE21" s="12"/>
      <c r="TAF21" s="12"/>
      <c r="TAG21" s="12"/>
      <c r="TAH21" s="12"/>
      <c r="TAI21" s="12"/>
      <c r="TAJ21" s="12"/>
      <c r="TAK21" s="12"/>
      <c r="TAL21" s="12"/>
      <c r="TAM21" s="12"/>
      <c r="TAN21" s="12"/>
      <c r="TAO21" s="12"/>
      <c r="TAP21" s="12"/>
      <c r="TAQ21" s="12"/>
      <c r="TAR21" s="12"/>
      <c r="TAS21" s="12"/>
      <c r="TAT21" s="12"/>
      <c r="TAU21" s="12"/>
      <c r="TAV21" s="12"/>
      <c r="TAW21" s="12"/>
      <c r="TAX21" s="12"/>
      <c r="TAY21" s="12"/>
      <c r="TAZ21" s="12"/>
      <c r="TBA21" s="12"/>
      <c r="TBB21" s="12"/>
      <c r="TBC21" s="12"/>
      <c r="TBD21" s="12"/>
      <c r="TBE21" s="12"/>
      <c r="TBF21" s="12"/>
      <c r="TBG21" s="12"/>
      <c r="TBH21" s="12"/>
      <c r="TBI21" s="12"/>
      <c r="TBJ21" s="12"/>
      <c r="TBK21" s="12"/>
      <c r="TBL21" s="12"/>
      <c r="TBM21" s="12"/>
      <c r="TBN21" s="12"/>
      <c r="TBO21" s="12"/>
      <c r="TBP21" s="12"/>
      <c r="TBQ21" s="12"/>
      <c r="TBR21" s="12"/>
      <c r="TBS21" s="12"/>
      <c r="TBT21" s="12"/>
      <c r="TBU21" s="12"/>
      <c r="TBV21" s="12"/>
      <c r="TBW21" s="12"/>
      <c r="TBX21" s="12"/>
      <c r="TBY21" s="12"/>
      <c r="TBZ21" s="12"/>
      <c r="TCA21" s="12"/>
      <c r="TCB21" s="12"/>
      <c r="TCC21" s="12"/>
      <c r="TCD21" s="12"/>
      <c r="TCE21" s="12"/>
      <c r="TCF21" s="12"/>
      <c r="TCG21" s="12"/>
      <c r="TCH21" s="12"/>
      <c r="TCI21" s="12"/>
      <c r="TCJ21" s="12"/>
      <c r="TCK21" s="12"/>
      <c r="TCL21" s="12"/>
      <c r="TCM21" s="12"/>
      <c r="TCN21" s="12"/>
      <c r="TCO21" s="12"/>
      <c r="TCP21" s="12"/>
      <c r="TCQ21" s="12"/>
      <c r="TCR21" s="12"/>
      <c r="TCS21" s="12"/>
      <c r="TCT21" s="12"/>
      <c r="TCU21" s="12"/>
      <c r="TCV21" s="12"/>
      <c r="TCW21" s="12"/>
      <c r="TCX21" s="12"/>
      <c r="TCY21" s="12"/>
      <c r="TCZ21" s="12"/>
      <c r="TDA21" s="12"/>
      <c r="TDB21" s="12"/>
      <c r="TDC21" s="12"/>
      <c r="TDD21" s="12"/>
      <c r="TDE21" s="12"/>
      <c r="TDF21" s="12"/>
      <c r="TDG21" s="12"/>
      <c r="TDH21" s="12"/>
      <c r="TDI21" s="12"/>
      <c r="TDJ21" s="12"/>
      <c r="TDK21" s="12"/>
      <c r="TDL21" s="12"/>
      <c r="TDM21" s="12"/>
      <c r="TDN21" s="12"/>
      <c r="TDO21" s="12"/>
      <c r="TDP21" s="12"/>
      <c r="TDQ21" s="12"/>
      <c r="TDR21" s="12"/>
      <c r="TDS21" s="12"/>
      <c r="TDT21" s="12"/>
      <c r="TDU21" s="12"/>
      <c r="TDV21" s="12"/>
      <c r="TDW21" s="12"/>
      <c r="TDX21" s="12"/>
      <c r="TDY21" s="12"/>
      <c r="TDZ21" s="12"/>
      <c r="TEA21" s="12"/>
      <c r="TEB21" s="12"/>
      <c r="TEC21" s="12"/>
      <c r="TED21" s="12"/>
      <c r="TEE21" s="12"/>
      <c r="TEF21" s="12"/>
      <c r="TEG21" s="12"/>
      <c r="TEH21" s="12"/>
      <c r="TEI21" s="12"/>
      <c r="TEJ21" s="12"/>
      <c r="TEK21" s="12"/>
      <c r="TEL21" s="12"/>
      <c r="TEM21" s="12"/>
      <c r="TEN21" s="12"/>
      <c r="TEO21" s="12"/>
      <c r="TEP21" s="12"/>
      <c r="TEQ21" s="12"/>
      <c r="TER21" s="12"/>
      <c r="TES21" s="12"/>
      <c r="TET21" s="12"/>
      <c r="TEU21" s="12"/>
      <c r="TEV21" s="12"/>
      <c r="TEW21" s="12"/>
      <c r="TEX21" s="12"/>
      <c r="TEY21" s="12"/>
      <c r="TEZ21" s="12"/>
      <c r="TFA21" s="12"/>
      <c r="TFB21" s="12"/>
      <c r="TFC21" s="12"/>
      <c r="TFD21" s="12"/>
      <c r="TFE21" s="12"/>
      <c r="TFF21" s="12"/>
      <c r="TFG21" s="12"/>
      <c r="TFH21" s="12"/>
      <c r="TFI21" s="12"/>
      <c r="TFJ21" s="12"/>
      <c r="TFK21" s="12"/>
      <c r="TFL21" s="12"/>
      <c r="TFM21" s="12"/>
      <c r="TFN21" s="12"/>
      <c r="TFO21" s="12"/>
      <c r="TFP21" s="12"/>
      <c r="TFQ21" s="12"/>
      <c r="TFR21" s="12"/>
      <c r="TFS21" s="12"/>
      <c r="TFT21" s="12"/>
      <c r="TFU21" s="12"/>
      <c r="TFV21" s="12"/>
      <c r="TFW21" s="12"/>
      <c r="TFX21" s="12"/>
      <c r="TFY21" s="12"/>
      <c r="TFZ21" s="12"/>
      <c r="TGA21" s="12"/>
      <c r="TGB21" s="12"/>
      <c r="TGC21" s="12"/>
      <c r="TGD21" s="12"/>
      <c r="TGE21" s="12"/>
      <c r="TGF21" s="12"/>
      <c r="TGG21" s="12"/>
      <c r="TGH21" s="12"/>
      <c r="TGI21" s="12"/>
      <c r="TGJ21" s="12"/>
      <c r="TGK21" s="12"/>
      <c r="TGL21" s="12"/>
      <c r="TGM21" s="12"/>
      <c r="TGN21" s="12"/>
      <c r="TGO21" s="12"/>
      <c r="TGP21" s="12"/>
      <c r="TGQ21" s="12"/>
      <c r="TGR21" s="12"/>
      <c r="TGS21" s="12"/>
      <c r="TGT21" s="12"/>
      <c r="TGU21" s="12"/>
      <c r="TGV21" s="12"/>
      <c r="TGW21" s="12"/>
      <c r="TGX21" s="12"/>
      <c r="TGY21" s="12"/>
      <c r="TGZ21" s="12"/>
      <c r="THA21" s="12"/>
      <c r="THB21" s="12"/>
      <c r="THC21" s="12"/>
      <c r="THD21" s="12"/>
      <c r="THE21" s="12"/>
      <c r="THF21" s="12"/>
      <c r="THG21" s="12"/>
      <c r="THH21" s="12"/>
      <c r="THI21" s="12"/>
      <c r="THJ21" s="12"/>
      <c r="THK21" s="12"/>
      <c r="THL21" s="12"/>
      <c r="THM21" s="12"/>
      <c r="THN21" s="12"/>
      <c r="THO21" s="12"/>
      <c r="THP21" s="12"/>
      <c r="THQ21" s="12"/>
      <c r="THR21" s="12"/>
      <c r="THS21" s="12"/>
      <c r="THT21" s="12"/>
      <c r="THU21" s="12"/>
      <c r="THV21" s="12"/>
      <c r="THW21" s="12"/>
      <c r="THX21" s="12"/>
      <c r="THY21" s="12"/>
      <c r="THZ21" s="12"/>
      <c r="TIA21" s="12"/>
      <c r="TIB21" s="12"/>
      <c r="TIC21" s="12"/>
      <c r="TID21" s="12"/>
      <c r="TIE21" s="12"/>
      <c r="TIF21" s="12"/>
      <c r="TIG21" s="12"/>
      <c r="TIH21" s="12"/>
      <c r="TII21" s="12"/>
      <c r="TIJ21" s="12"/>
      <c r="TIK21" s="12"/>
      <c r="TIL21" s="12"/>
      <c r="TIM21" s="12"/>
      <c r="TIN21" s="12"/>
      <c r="TIO21" s="12"/>
      <c r="TIP21" s="12"/>
      <c r="TIQ21" s="12"/>
      <c r="TIR21" s="12"/>
      <c r="TIS21" s="12"/>
      <c r="TIT21" s="12"/>
      <c r="TIU21" s="12"/>
      <c r="TIV21" s="12"/>
      <c r="TIW21" s="12"/>
      <c r="TIX21" s="12"/>
      <c r="TIY21" s="12"/>
      <c r="TIZ21" s="12"/>
      <c r="TJA21" s="12"/>
      <c r="TJB21" s="12"/>
      <c r="TJC21" s="12"/>
      <c r="TJD21" s="12"/>
      <c r="TJE21" s="12"/>
      <c r="TJF21" s="12"/>
      <c r="TJG21" s="12"/>
      <c r="TJH21" s="12"/>
      <c r="TJI21" s="12"/>
      <c r="TJJ21" s="12"/>
      <c r="TJK21" s="12"/>
      <c r="TJL21" s="12"/>
      <c r="TJM21" s="12"/>
      <c r="TJN21" s="12"/>
      <c r="TJO21" s="12"/>
      <c r="TJP21" s="12"/>
      <c r="TJQ21" s="12"/>
      <c r="TJR21" s="12"/>
      <c r="TJS21" s="12"/>
      <c r="TJT21" s="12"/>
      <c r="TJU21" s="12"/>
      <c r="TJV21" s="12"/>
      <c r="TJW21" s="12"/>
      <c r="TJX21" s="12"/>
      <c r="TJY21" s="12"/>
      <c r="TJZ21" s="12"/>
      <c r="TKA21" s="12"/>
      <c r="TKB21" s="12"/>
      <c r="TKC21" s="12"/>
      <c r="TKD21" s="12"/>
      <c r="TKE21" s="12"/>
      <c r="TKF21" s="12"/>
      <c r="TKG21" s="12"/>
      <c r="TKH21" s="12"/>
      <c r="TKI21" s="12"/>
      <c r="TKJ21" s="12"/>
      <c r="TKK21" s="12"/>
      <c r="TKL21" s="12"/>
      <c r="TKM21" s="12"/>
      <c r="TKN21" s="12"/>
      <c r="TKO21" s="12"/>
      <c r="TKP21" s="12"/>
      <c r="TKQ21" s="12"/>
      <c r="TKR21" s="12"/>
      <c r="TKS21" s="12"/>
      <c r="TKT21" s="12"/>
      <c r="TKU21" s="12"/>
      <c r="TKV21" s="12"/>
      <c r="TKW21" s="12"/>
      <c r="TKX21" s="12"/>
      <c r="TKY21" s="12"/>
      <c r="TKZ21" s="12"/>
      <c r="TLA21" s="12"/>
      <c r="TLB21" s="12"/>
      <c r="TLC21" s="12"/>
      <c r="TLD21" s="12"/>
      <c r="TLE21" s="12"/>
      <c r="TLF21" s="12"/>
      <c r="TLG21" s="12"/>
      <c r="TLH21" s="12"/>
      <c r="TLI21" s="12"/>
      <c r="TLJ21" s="12"/>
      <c r="TLK21" s="12"/>
      <c r="TLL21" s="12"/>
      <c r="TLM21" s="12"/>
      <c r="TLN21" s="12"/>
      <c r="TLO21" s="12"/>
      <c r="TLP21" s="12"/>
      <c r="TLQ21" s="12"/>
      <c r="TLR21" s="12"/>
      <c r="TLS21" s="12"/>
      <c r="TLT21" s="12"/>
      <c r="TLU21" s="12"/>
      <c r="TLV21" s="12"/>
      <c r="TLW21" s="12"/>
      <c r="TLX21" s="12"/>
      <c r="TLY21" s="12"/>
      <c r="TLZ21" s="12"/>
      <c r="TMA21" s="12"/>
      <c r="TMB21" s="12"/>
      <c r="TMC21" s="12"/>
      <c r="TMD21" s="12"/>
      <c r="TME21" s="12"/>
      <c r="TMF21" s="12"/>
      <c r="TMG21" s="12"/>
      <c r="TMH21" s="12"/>
      <c r="TMI21" s="12"/>
      <c r="TMJ21" s="12"/>
      <c r="TMK21" s="12"/>
      <c r="TML21" s="12"/>
      <c r="TMM21" s="12"/>
      <c r="TMN21" s="12"/>
      <c r="TMO21" s="12"/>
      <c r="TMP21" s="12"/>
      <c r="TMQ21" s="12"/>
      <c r="TMR21" s="12"/>
      <c r="TMS21" s="12"/>
      <c r="TMT21" s="12"/>
      <c r="TMU21" s="12"/>
      <c r="TMV21" s="12"/>
      <c r="TMW21" s="12"/>
      <c r="TMX21" s="12"/>
      <c r="TMY21" s="12"/>
      <c r="TMZ21" s="12"/>
      <c r="TNA21" s="12"/>
      <c r="TNB21" s="12"/>
      <c r="TNC21" s="12"/>
      <c r="TND21" s="12"/>
      <c r="TNE21" s="12"/>
      <c r="TNF21" s="12"/>
      <c r="TNG21" s="12"/>
      <c r="TNH21" s="12"/>
      <c r="TNI21" s="12"/>
      <c r="TNJ21" s="12"/>
      <c r="TNK21" s="12"/>
      <c r="TNL21" s="12"/>
      <c r="TNM21" s="12"/>
      <c r="TNN21" s="12"/>
      <c r="TNO21" s="12"/>
      <c r="TNP21" s="12"/>
      <c r="TNQ21" s="12"/>
      <c r="TNR21" s="12"/>
      <c r="TNS21" s="12"/>
      <c r="TNT21" s="12"/>
      <c r="TNU21" s="12"/>
      <c r="TNV21" s="12"/>
      <c r="TNW21" s="12"/>
      <c r="TNX21" s="12"/>
      <c r="TNY21" s="12"/>
      <c r="TNZ21" s="12"/>
      <c r="TOA21" s="12"/>
      <c r="TOB21" s="12"/>
      <c r="TOC21" s="12"/>
      <c r="TOD21" s="12"/>
      <c r="TOE21" s="12"/>
      <c r="TOF21" s="12"/>
      <c r="TOG21" s="12"/>
      <c r="TOH21" s="12"/>
      <c r="TOI21" s="12"/>
      <c r="TOJ21" s="12"/>
      <c r="TOK21" s="12"/>
      <c r="TOL21" s="12"/>
      <c r="TOM21" s="12"/>
      <c r="TON21" s="12"/>
      <c r="TOO21" s="12"/>
      <c r="TOP21" s="12"/>
      <c r="TOQ21" s="12"/>
      <c r="TOR21" s="12"/>
      <c r="TOS21" s="12"/>
      <c r="TOT21" s="12"/>
      <c r="TOU21" s="12"/>
      <c r="TOV21" s="12"/>
      <c r="TOW21" s="12"/>
      <c r="TOX21" s="12"/>
      <c r="TOY21" s="12"/>
      <c r="TOZ21" s="12"/>
      <c r="TPA21" s="12"/>
      <c r="TPB21" s="12"/>
      <c r="TPC21" s="12"/>
      <c r="TPD21" s="12"/>
      <c r="TPE21" s="12"/>
      <c r="TPF21" s="12"/>
      <c r="TPG21" s="12"/>
      <c r="TPH21" s="12"/>
      <c r="TPI21" s="12"/>
      <c r="TPJ21" s="12"/>
      <c r="TPK21" s="12"/>
      <c r="TPL21" s="12"/>
      <c r="TPM21" s="12"/>
      <c r="TPN21" s="12"/>
      <c r="TPO21" s="12"/>
      <c r="TPP21" s="12"/>
      <c r="TPQ21" s="12"/>
      <c r="TPR21" s="12"/>
      <c r="TPS21" s="12"/>
      <c r="TPT21" s="12"/>
      <c r="TPU21" s="12"/>
      <c r="TPV21" s="12"/>
      <c r="TPW21" s="12"/>
      <c r="TPX21" s="12"/>
      <c r="TPY21" s="12"/>
      <c r="TPZ21" s="12"/>
      <c r="TQA21" s="12"/>
      <c r="TQB21" s="12"/>
      <c r="TQC21" s="12"/>
      <c r="TQD21" s="12"/>
      <c r="TQE21" s="12"/>
      <c r="TQF21" s="12"/>
      <c r="TQG21" s="12"/>
      <c r="TQH21" s="12"/>
      <c r="TQI21" s="12"/>
      <c r="TQJ21" s="12"/>
      <c r="TQK21" s="12"/>
      <c r="TQL21" s="12"/>
      <c r="TQM21" s="12"/>
      <c r="TQN21" s="12"/>
      <c r="TQO21" s="12"/>
      <c r="TQP21" s="12"/>
      <c r="TQQ21" s="12"/>
      <c r="TQR21" s="12"/>
      <c r="TQS21" s="12"/>
      <c r="TQT21" s="12"/>
      <c r="TQU21" s="12"/>
      <c r="TQV21" s="12"/>
      <c r="TQW21" s="12"/>
      <c r="TQX21" s="12"/>
      <c r="TQY21" s="12"/>
      <c r="TQZ21" s="12"/>
      <c r="TRA21" s="12"/>
      <c r="TRB21" s="12"/>
      <c r="TRC21" s="12"/>
      <c r="TRD21" s="12"/>
      <c r="TRE21" s="12"/>
      <c r="TRF21" s="12"/>
      <c r="TRG21" s="12"/>
      <c r="TRH21" s="12"/>
      <c r="TRI21" s="12"/>
      <c r="TRJ21" s="12"/>
      <c r="TRK21" s="12"/>
      <c r="TRL21" s="12"/>
      <c r="TRM21" s="12"/>
      <c r="TRN21" s="12"/>
      <c r="TRO21" s="12"/>
      <c r="TRP21" s="12"/>
      <c r="TRQ21" s="12"/>
      <c r="TRR21" s="12"/>
      <c r="TRS21" s="12"/>
      <c r="TRT21" s="12"/>
      <c r="TRU21" s="12"/>
      <c r="TRV21" s="12"/>
      <c r="TRW21" s="12"/>
      <c r="TRX21" s="12"/>
      <c r="TRY21" s="12"/>
      <c r="TRZ21" s="12"/>
      <c r="TSA21" s="12"/>
      <c r="TSB21" s="12"/>
      <c r="TSC21" s="12"/>
      <c r="TSD21" s="12"/>
      <c r="TSE21" s="12"/>
      <c r="TSF21" s="12"/>
      <c r="TSG21" s="12"/>
      <c r="TSH21" s="12"/>
      <c r="TSI21" s="12"/>
      <c r="TSJ21" s="12"/>
      <c r="TSK21" s="12"/>
      <c r="TSL21" s="12"/>
      <c r="TSM21" s="12"/>
      <c r="TSN21" s="12"/>
      <c r="TSO21" s="12"/>
      <c r="TSP21" s="12"/>
      <c r="TSQ21" s="12"/>
      <c r="TSR21" s="12"/>
      <c r="TSS21" s="12"/>
      <c r="TST21" s="12"/>
      <c r="TSU21" s="12"/>
      <c r="TSV21" s="12"/>
      <c r="TSW21" s="12"/>
      <c r="TSX21" s="12"/>
      <c r="TSY21" s="12"/>
      <c r="TSZ21" s="12"/>
      <c r="TTA21" s="12"/>
      <c r="TTB21" s="12"/>
      <c r="TTC21" s="12"/>
      <c r="TTD21" s="12"/>
      <c r="TTE21" s="12"/>
      <c r="TTF21" s="12"/>
      <c r="TTG21" s="12"/>
      <c r="TTH21" s="12"/>
      <c r="TTI21" s="12"/>
      <c r="TTJ21" s="12"/>
      <c r="TTK21" s="12"/>
      <c r="TTL21" s="12"/>
      <c r="TTM21" s="12"/>
      <c r="TTN21" s="12"/>
      <c r="TTO21" s="12"/>
      <c r="TTP21" s="12"/>
      <c r="TTQ21" s="12"/>
      <c r="TTR21" s="12"/>
      <c r="TTS21" s="12"/>
      <c r="TTT21" s="12"/>
      <c r="TTU21" s="12"/>
      <c r="TTV21" s="12"/>
      <c r="TTW21" s="12"/>
      <c r="TTX21" s="12"/>
      <c r="TTY21" s="12"/>
      <c r="TTZ21" s="12"/>
      <c r="TUA21" s="12"/>
      <c r="TUB21" s="12"/>
      <c r="TUC21" s="12"/>
      <c r="TUD21" s="12"/>
      <c r="TUE21" s="12"/>
      <c r="TUF21" s="12"/>
      <c r="TUG21" s="12"/>
      <c r="TUH21" s="12"/>
      <c r="TUI21" s="12"/>
      <c r="TUJ21" s="12"/>
      <c r="TUK21" s="12"/>
      <c r="TUL21" s="12"/>
      <c r="TUM21" s="12"/>
      <c r="TUN21" s="12"/>
      <c r="TUO21" s="12"/>
      <c r="TUP21" s="12"/>
      <c r="TUQ21" s="12"/>
      <c r="TUR21" s="12"/>
      <c r="TUS21" s="12"/>
      <c r="TUT21" s="12"/>
      <c r="TUU21" s="12"/>
      <c r="TUV21" s="12"/>
      <c r="TUW21" s="12"/>
      <c r="TUX21" s="12"/>
      <c r="TUY21" s="12"/>
      <c r="TUZ21" s="12"/>
      <c r="TVA21" s="12"/>
      <c r="TVB21" s="12"/>
      <c r="TVC21" s="12"/>
      <c r="TVD21" s="12"/>
      <c r="TVE21" s="12"/>
      <c r="TVF21" s="12"/>
      <c r="TVG21" s="12"/>
      <c r="TVH21" s="12"/>
      <c r="TVI21" s="12"/>
      <c r="TVJ21" s="12"/>
      <c r="TVK21" s="12"/>
      <c r="TVL21" s="12"/>
      <c r="TVM21" s="12"/>
      <c r="TVN21" s="12"/>
      <c r="TVO21" s="12"/>
      <c r="TVP21" s="12"/>
      <c r="TVQ21" s="12"/>
      <c r="TVR21" s="12"/>
      <c r="TVS21" s="12"/>
      <c r="TVT21" s="12"/>
      <c r="TVU21" s="12"/>
      <c r="TVV21" s="12"/>
      <c r="TVW21" s="12"/>
      <c r="TVX21" s="12"/>
      <c r="TVY21" s="12"/>
      <c r="TVZ21" s="12"/>
      <c r="TWA21" s="12"/>
      <c r="TWB21" s="12"/>
      <c r="TWC21" s="12"/>
      <c r="TWD21" s="12"/>
      <c r="TWE21" s="12"/>
      <c r="TWF21" s="12"/>
      <c r="TWG21" s="12"/>
      <c r="TWH21" s="12"/>
      <c r="TWI21" s="12"/>
      <c r="TWJ21" s="12"/>
      <c r="TWK21" s="12"/>
      <c r="TWL21" s="12"/>
      <c r="TWM21" s="12"/>
      <c r="TWN21" s="12"/>
      <c r="TWO21" s="12"/>
      <c r="TWP21" s="12"/>
      <c r="TWQ21" s="12"/>
      <c r="TWR21" s="12"/>
      <c r="TWS21" s="12"/>
      <c r="TWT21" s="12"/>
      <c r="TWU21" s="12"/>
      <c r="TWV21" s="12"/>
      <c r="TWW21" s="12"/>
      <c r="TWX21" s="12"/>
      <c r="TWY21" s="12"/>
      <c r="TWZ21" s="12"/>
      <c r="TXA21" s="12"/>
      <c r="TXB21" s="12"/>
      <c r="TXC21" s="12"/>
      <c r="TXD21" s="12"/>
      <c r="TXE21" s="12"/>
      <c r="TXF21" s="12"/>
      <c r="TXG21" s="12"/>
      <c r="TXH21" s="12"/>
      <c r="TXI21" s="12"/>
      <c r="TXJ21" s="12"/>
      <c r="TXK21" s="12"/>
      <c r="TXL21" s="12"/>
      <c r="TXM21" s="12"/>
      <c r="TXN21" s="12"/>
      <c r="TXO21" s="12"/>
      <c r="TXP21" s="12"/>
      <c r="TXQ21" s="12"/>
      <c r="TXR21" s="12"/>
      <c r="TXS21" s="12"/>
      <c r="TXT21" s="12"/>
      <c r="TXU21" s="12"/>
      <c r="TXV21" s="12"/>
      <c r="TXW21" s="12"/>
      <c r="TXX21" s="12"/>
      <c r="TXY21" s="12"/>
      <c r="TXZ21" s="12"/>
      <c r="TYA21" s="12"/>
      <c r="TYB21" s="12"/>
      <c r="TYC21" s="12"/>
      <c r="TYD21" s="12"/>
      <c r="TYE21" s="12"/>
      <c r="TYF21" s="12"/>
      <c r="TYG21" s="12"/>
      <c r="TYH21" s="12"/>
      <c r="TYI21" s="12"/>
      <c r="TYJ21" s="12"/>
      <c r="TYK21" s="12"/>
      <c r="TYL21" s="12"/>
      <c r="TYM21" s="12"/>
      <c r="TYN21" s="12"/>
      <c r="TYO21" s="12"/>
      <c r="TYP21" s="12"/>
      <c r="TYQ21" s="12"/>
      <c r="TYR21" s="12"/>
      <c r="TYS21" s="12"/>
      <c r="TYT21" s="12"/>
      <c r="TYU21" s="12"/>
      <c r="TYV21" s="12"/>
      <c r="TYW21" s="12"/>
      <c r="TYX21" s="12"/>
      <c r="TYY21" s="12"/>
      <c r="TYZ21" s="12"/>
      <c r="TZA21" s="12"/>
      <c r="TZB21" s="12"/>
      <c r="TZC21" s="12"/>
      <c r="TZD21" s="12"/>
      <c r="TZE21" s="12"/>
      <c r="TZF21" s="12"/>
      <c r="TZG21" s="12"/>
      <c r="TZH21" s="12"/>
      <c r="TZI21" s="12"/>
      <c r="TZJ21" s="12"/>
      <c r="TZK21" s="12"/>
      <c r="TZL21" s="12"/>
      <c r="TZM21" s="12"/>
      <c r="TZN21" s="12"/>
      <c r="TZO21" s="12"/>
      <c r="TZP21" s="12"/>
      <c r="TZQ21" s="12"/>
      <c r="TZR21" s="12"/>
      <c r="TZS21" s="12"/>
      <c r="TZT21" s="12"/>
      <c r="TZU21" s="12"/>
      <c r="TZV21" s="12"/>
      <c r="TZW21" s="12"/>
      <c r="TZX21" s="12"/>
      <c r="TZY21" s="12"/>
      <c r="TZZ21" s="12"/>
      <c r="UAA21" s="12"/>
      <c r="UAB21" s="12"/>
      <c r="UAC21" s="12"/>
      <c r="UAD21" s="12"/>
      <c r="UAE21" s="12"/>
      <c r="UAF21" s="12"/>
      <c r="UAG21" s="12"/>
      <c r="UAH21" s="12"/>
      <c r="UAI21" s="12"/>
      <c r="UAJ21" s="12"/>
      <c r="UAK21" s="12"/>
      <c r="UAL21" s="12"/>
      <c r="UAM21" s="12"/>
      <c r="UAN21" s="12"/>
      <c r="UAO21" s="12"/>
      <c r="UAP21" s="12"/>
      <c r="UAQ21" s="12"/>
      <c r="UAR21" s="12"/>
      <c r="UAS21" s="12"/>
      <c r="UAT21" s="12"/>
      <c r="UAU21" s="12"/>
      <c r="UAV21" s="12"/>
      <c r="UAW21" s="12"/>
      <c r="UAX21" s="12"/>
      <c r="UAY21" s="12"/>
      <c r="UAZ21" s="12"/>
      <c r="UBA21" s="12"/>
      <c r="UBB21" s="12"/>
      <c r="UBC21" s="12"/>
      <c r="UBD21" s="12"/>
      <c r="UBE21" s="12"/>
      <c r="UBF21" s="12"/>
      <c r="UBG21" s="12"/>
      <c r="UBH21" s="12"/>
      <c r="UBI21" s="12"/>
      <c r="UBJ21" s="12"/>
      <c r="UBK21" s="12"/>
      <c r="UBL21" s="12"/>
      <c r="UBM21" s="12"/>
      <c r="UBN21" s="12"/>
      <c r="UBO21" s="12"/>
      <c r="UBP21" s="12"/>
      <c r="UBQ21" s="12"/>
      <c r="UBR21" s="12"/>
      <c r="UBS21" s="12"/>
      <c r="UBT21" s="12"/>
      <c r="UBU21" s="12"/>
      <c r="UBV21" s="12"/>
      <c r="UBW21" s="12"/>
      <c r="UBX21" s="12"/>
      <c r="UBY21" s="12"/>
      <c r="UBZ21" s="12"/>
      <c r="UCA21" s="12"/>
      <c r="UCB21" s="12"/>
      <c r="UCC21" s="12"/>
      <c r="UCD21" s="12"/>
      <c r="UCE21" s="12"/>
      <c r="UCF21" s="12"/>
      <c r="UCG21" s="12"/>
      <c r="UCH21" s="12"/>
      <c r="UCI21" s="12"/>
      <c r="UCJ21" s="12"/>
      <c r="UCK21" s="12"/>
      <c r="UCL21" s="12"/>
      <c r="UCM21" s="12"/>
      <c r="UCN21" s="12"/>
      <c r="UCO21" s="12"/>
      <c r="UCP21" s="12"/>
      <c r="UCQ21" s="12"/>
      <c r="UCR21" s="12"/>
      <c r="UCS21" s="12"/>
      <c r="UCT21" s="12"/>
      <c r="UCU21" s="12"/>
      <c r="UCV21" s="12"/>
      <c r="UCW21" s="12"/>
      <c r="UCX21" s="12"/>
      <c r="UCY21" s="12"/>
      <c r="UCZ21" s="12"/>
      <c r="UDA21" s="12"/>
      <c r="UDB21" s="12"/>
      <c r="UDC21" s="12"/>
      <c r="UDD21" s="12"/>
      <c r="UDE21" s="12"/>
      <c r="UDF21" s="12"/>
      <c r="UDG21" s="12"/>
      <c r="UDH21" s="12"/>
      <c r="UDI21" s="12"/>
      <c r="UDJ21" s="12"/>
      <c r="UDK21" s="12"/>
      <c r="UDL21" s="12"/>
      <c r="UDM21" s="12"/>
      <c r="UDN21" s="12"/>
      <c r="UDO21" s="12"/>
      <c r="UDP21" s="12"/>
      <c r="UDQ21" s="12"/>
      <c r="UDR21" s="12"/>
      <c r="UDS21" s="12"/>
      <c r="UDT21" s="12"/>
      <c r="UDU21" s="12"/>
      <c r="UDV21" s="12"/>
      <c r="UDW21" s="12"/>
      <c r="UDX21" s="12"/>
      <c r="UDY21" s="12"/>
      <c r="UDZ21" s="12"/>
      <c r="UEA21" s="12"/>
      <c r="UEB21" s="12"/>
      <c r="UEC21" s="12"/>
      <c r="UED21" s="12"/>
      <c r="UEE21" s="12"/>
      <c r="UEF21" s="12"/>
      <c r="UEG21" s="12"/>
      <c r="UEH21" s="12"/>
      <c r="UEI21" s="12"/>
      <c r="UEJ21" s="12"/>
      <c r="UEK21" s="12"/>
      <c r="UEL21" s="12"/>
      <c r="UEM21" s="12"/>
      <c r="UEN21" s="12"/>
      <c r="UEO21" s="12"/>
      <c r="UEP21" s="12"/>
      <c r="UEQ21" s="12"/>
      <c r="UER21" s="12"/>
      <c r="UES21" s="12"/>
      <c r="UET21" s="12"/>
      <c r="UEU21" s="12"/>
      <c r="UEV21" s="12"/>
      <c r="UEW21" s="12"/>
      <c r="UEX21" s="12"/>
      <c r="UEY21" s="12"/>
      <c r="UEZ21" s="12"/>
      <c r="UFA21" s="12"/>
      <c r="UFB21" s="12"/>
      <c r="UFC21" s="12"/>
      <c r="UFD21" s="12"/>
      <c r="UFE21" s="12"/>
      <c r="UFF21" s="12"/>
      <c r="UFG21" s="12"/>
      <c r="UFH21" s="12"/>
      <c r="UFI21" s="12"/>
      <c r="UFJ21" s="12"/>
      <c r="UFK21" s="12"/>
      <c r="UFL21" s="12"/>
      <c r="UFM21" s="12"/>
      <c r="UFN21" s="12"/>
      <c r="UFO21" s="12"/>
      <c r="UFP21" s="12"/>
      <c r="UFQ21" s="12"/>
      <c r="UFR21" s="12"/>
      <c r="UFS21" s="12"/>
      <c r="UFT21" s="12"/>
      <c r="UFU21" s="12"/>
      <c r="UFV21" s="12"/>
      <c r="UFW21" s="12"/>
      <c r="UFX21" s="12"/>
      <c r="UFY21" s="12"/>
      <c r="UFZ21" s="12"/>
      <c r="UGA21" s="12"/>
      <c r="UGB21" s="12"/>
      <c r="UGC21" s="12"/>
      <c r="UGD21" s="12"/>
      <c r="UGE21" s="12"/>
      <c r="UGF21" s="12"/>
      <c r="UGG21" s="12"/>
      <c r="UGH21" s="12"/>
      <c r="UGI21" s="12"/>
      <c r="UGJ21" s="12"/>
      <c r="UGK21" s="12"/>
      <c r="UGL21" s="12"/>
      <c r="UGM21" s="12"/>
      <c r="UGN21" s="12"/>
      <c r="UGO21" s="12"/>
      <c r="UGP21" s="12"/>
      <c r="UGQ21" s="12"/>
      <c r="UGR21" s="12"/>
      <c r="UGS21" s="12"/>
      <c r="UGT21" s="12"/>
      <c r="UGU21" s="12"/>
      <c r="UGV21" s="12"/>
      <c r="UGW21" s="12"/>
      <c r="UGX21" s="12"/>
      <c r="UGY21" s="12"/>
      <c r="UGZ21" s="12"/>
      <c r="UHA21" s="12"/>
      <c r="UHB21" s="12"/>
      <c r="UHC21" s="12"/>
      <c r="UHD21" s="12"/>
      <c r="UHE21" s="12"/>
      <c r="UHF21" s="12"/>
      <c r="UHG21" s="12"/>
      <c r="UHH21" s="12"/>
      <c r="UHI21" s="12"/>
      <c r="UHJ21" s="12"/>
      <c r="UHK21" s="12"/>
      <c r="UHL21" s="12"/>
      <c r="UHM21" s="12"/>
      <c r="UHN21" s="12"/>
      <c r="UHO21" s="12"/>
      <c r="UHP21" s="12"/>
      <c r="UHQ21" s="12"/>
      <c r="UHR21" s="12"/>
      <c r="UHS21" s="12"/>
      <c r="UHT21" s="12"/>
      <c r="UHU21" s="12"/>
      <c r="UHV21" s="12"/>
      <c r="UHW21" s="12"/>
      <c r="UHX21" s="12"/>
      <c r="UHY21" s="12"/>
      <c r="UHZ21" s="12"/>
      <c r="UIA21" s="12"/>
      <c r="UIB21" s="12"/>
      <c r="UIC21" s="12"/>
      <c r="UID21" s="12"/>
      <c r="UIE21" s="12"/>
      <c r="UIF21" s="12"/>
      <c r="UIG21" s="12"/>
      <c r="UIH21" s="12"/>
      <c r="UII21" s="12"/>
      <c r="UIJ21" s="12"/>
      <c r="UIK21" s="12"/>
      <c r="UIL21" s="12"/>
      <c r="UIM21" s="12"/>
      <c r="UIN21" s="12"/>
      <c r="UIO21" s="12"/>
      <c r="UIP21" s="12"/>
      <c r="UIQ21" s="12"/>
      <c r="UIR21" s="12"/>
      <c r="UIS21" s="12"/>
      <c r="UIT21" s="12"/>
      <c r="UIU21" s="12"/>
      <c r="UIV21" s="12"/>
      <c r="UIW21" s="12"/>
      <c r="UIX21" s="12"/>
      <c r="UIY21" s="12"/>
      <c r="UIZ21" s="12"/>
      <c r="UJA21" s="12"/>
      <c r="UJB21" s="12"/>
      <c r="UJC21" s="12"/>
      <c r="UJD21" s="12"/>
      <c r="UJE21" s="12"/>
      <c r="UJF21" s="12"/>
      <c r="UJG21" s="12"/>
      <c r="UJH21" s="12"/>
      <c r="UJI21" s="12"/>
      <c r="UJJ21" s="12"/>
      <c r="UJK21" s="12"/>
      <c r="UJL21" s="12"/>
      <c r="UJM21" s="12"/>
      <c r="UJN21" s="12"/>
      <c r="UJO21" s="12"/>
      <c r="UJP21" s="12"/>
      <c r="UJQ21" s="12"/>
      <c r="UJR21" s="12"/>
      <c r="UJS21" s="12"/>
      <c r="UJT21" s="12"/>
      <c r="UJU21" s="12"/>
      <c r="UJV21" s="12"/>
      <c r="UJW21" s="12"/>
      <c r="UJX21" s="12"/>
      <c r="UJY21" s="12"/>
      <c r="UJZ21" s="12"/>
      <c r="UKA21" s="12"/>
      <c r="UKB21" s="12"/>
      <c r="UKC21" s="12"/>
      <c r="UKD21" s="12"/>
      <c r="UKE21" s="12"/>
      <c r="UKF21" s="12"/>
      <c r="UKG21" s="12"/>
      <c r="UKH21" s="12"/>
      <c r="UKI21" s="12"/>
      <c r="UKJ21" s="12"/>
      <c r="UKK21" s="12"/>
      <c r="UKL21" s="12"/>
      <c r="UKM21" s="12"/>
      <c r="UKN21" s="12"/>
      <c r="UKO21" s="12"/>
      <c r="UKP21" s="12"/>
      <c r="UKQ21" s="12"/>
      <c r="UKR21" s="12"/>
      <c r="UKS21" s="12"/>
      <c r="UKT21" s="12"/>
      <c r="UKU21" s="12"/>
      <c r="UKV21" s="12"/>
      <c r="UKW21" s="12"/>
      <c r="UKX21" s="12"/>
      <c r="UKY21" s="12"/>
      <c r="UKZ21" s="12"/>
      <c r="ULA21" s="12"/>
      <c r="ULB21" s="12"/>
      <c r="ULC21" s="12"/>
      <c r="ULD21" s="12"/>
      <c r="ULE21" s="12"/>
      <c r="ULF21" s="12"/>
      <c r="ULG21" s="12"/>
      <c r="ULH21" s="12"/>
      <c r="ULI21" s="12"/>
      <c r="ULJ21" s="12"/>
      <c r="ULK21" s="12"/>
      <c r="ULL21" s="12"/>
      <c r="ULM21" s="12"/>
      <c r="ULN21" s="12"/>
      <c r="ULO21" s="12"/>
      <c r="ULP21" s="12"/>
      <c r="ULQ21" s="12"/>
      <c r="ULR21" s="12"/>
      <c r="ULS21" s="12"/>
      <c r="ULT21" s="12"/>
      <c r="ULU21" s="12"/>
      <c r="ULV21" s="12"/>
      <c r="ULW21" s="12"/>
      <c r="ULX21" s="12"/>
      <c r="ULY21" s="12"/>
      <c r="ULZ21" s="12"/>
      <c r="UMA21" s="12"/>
      <c r="UMB21" s="12"/>
      <c r="UMC21" s="12"/>
      <c r="UMD21" s="12"/>
      <c r="UME21" s="12"/>
      <c r="UMF21" s="12"/>
      <c r="UMG21" s="12"/>
      <c r="UMH21" s="12"/>
      <c r="UMI21" s="12"/>
      <c r="UMJ21" s="12"/>
      <c r="UMK21" s="12"/>
      <c r="UML21" s="12"/>
      <c r="UMM21" s="12"/>
      <c r="UMN21" s="12"/>
      <c r="UMO21" s="12"/>
      <c r="UMP21" s="12"/>
      <c r="UMQ21" s="12"/>
      <c r="UMR21" s="12"/>
      <c r="UMS21" s="12"/>
      <c r="UMT21" s="12"/>
      <c r="UMU21" s="12"/>
      <c r="UMV21" s="12"/>
      <c r="UMW21" s="12"/>
      <c r="UMX21" s="12"/>
      <c r="UMY21" s="12"/>
      <c r="UMZ21" s="12"/>
      <c r="UNA21" s="12"/>
      <c r="UNB21" s="12"/>
      <c r="UNC21" s="12"/>
      <c r="UND21" s="12"/>
      <c r="UNE21" s="12"/>
      <c r="UNF21" s="12"/>
      <c r="UNG21" s="12"/>
      <c r="UNH21" s="12"/>
      <c r="UNI21" s="12"/>
      <c r="UNJ21" s="12"/>
      <c r="UNK21" s="12"/>
      <c r="UNL21" s="12"/>
      <c r="UNM21" s="12"/>
      <c r="UNN21" s="12"/>
      <c r="UNO21" s="12"/>
      <c r="UNP21" s="12"/>
      <c r="UNQ21" s="12"/>
      <c r="UNR21" s="12"/>
      <c r="UNS21" s="12"/>
      <c r="UNT21" s="12"/>
      <c r="UNU21" s="12"/>
      <c r="UNV21" s="12"/>
      <c r="UNW21" s="12"/>
      <c r="UNX21" s="12"/>
      <c r="UNY21" s="12"/>
      <c r="UNZ21" s="12"/>
      <c r="UOA21" s="12"/>
      <c r="UOB21" s="12"/>
      <c r="UOC21" s="12"/>
      <c r="UOD21" s="12"/>
      <c r="UOE21" s="12"/>
      <c r="UOF21" s="12"/>
      <c r="UOG21" s="12"/>
      <c r="UOH21" s="12"/>
      <c r="UOI21" s="12"/>
      <c r="UOJ21" s="12"/>
      <c r="UOK21" s="12"/>
      <c r="UOL21" s="12"/>
      <c r="UOM21" s="12"/>
      <c r="UON21" s="12"/>
      <c r="UOO21" s="12"/>
      <c r="UOP21" s="12"/>
      <c r="UOQ21" s="12"/>
      <c r="UOR21" s="12"/>
      <c r="UOS21" s="12"/>
      <c r="UOT21" s="12"/>
      <c r="UOU21" s="12"/>
      <c r="UOV21" s="12"/>
      <c r="UOW21" s="12"/>
      <c r="UOX21" s="12"/>
      <c r="UOY21" s="12"/>
      <c r="UOZ21" s="12"/>
      <c r="UPA21" s="12"/>
      <c r="UPB21" s="12"/>
      <c r="UPC21" s="12"/>
      <c r="UPD21" s="12"/>
      <c r="UPE21" s="12"/>
      <c r="UPF21" s="12"/>
      <c r="UPG21" s="12"/>
      <c r="UPH21" s="12"/>
      <c r="UPI21" s="12"/>
      <c r="UPJ21" s="12"/>
      <c r="UPK21" s="12"/>
      <c r="UPL21" s="12"/>
      <c r="UPM21" s="12"/>
      <c r="UPN21" s="12"/>
      <c r="UPO21" s="12"/>
      <c r="UPP21" s="12"/>
      <c r="UPQ21" s="12"/>
      <c r="UPR21" s="12"/>
      <c r="UPS21" s="12"/>
      <c r="UPT21" s="12"/>
      <c r="UPU21" s="12"/>
      <c r="UPV21" s="12"/>
      <c r="UPW21" s="12"/>
      <c r="UPX21" s="12"/>
      <c r="UPY21" s="12"/>
      <c r="UPZ21" s="12"/>
      <c r="UQA21" s="12"/>
      <c r="UQB21" s="12"/>
      <c r="UQC21" s="12"/>
      <c r="UQD21" s="12"/>
      <c r="UQE21" s="12"/>
      <c r="UQF21" s="12"/>
      <c r="UQG21" s="12"/>
      <c r="UQH21" s="12"/>
      <c r="UQI21" s="12"/>
      <c r="UQJ21" s="12"/>
      <c r="UQK21" s="12"/>
      <c r="UQL21" s="12"/>
      <c r="UQM21" s="12"/>
      <c r="UQN21" s="12"/>
      <c r="UQO21" s="12"/>
      <c r="UQP21" s="12"/>
      <c r="UQQ21" s="12"/>
      <c r="UQR21" s="12"/>
      <c r="UQS21" s="12"/>
      <c r="UQT21" s="12"/>
      <c r="UQU21" s="12"/>
      <c r="UQV21" s="12"/>
      <c r="UQW21" s="12"/>
      <c r="UQX21" s="12"/>
      <c r="UQY21" s="12"/>
      <c r="UQZ21" s="12"/>
      <c r="URA21" s="12"/>
      <c r="URB21" s="12"/>
      <c r="URC21" s="12"/>
      <c r="URD21" s="12"/>
      <c r="URE21" s="12"/>
      <c r="URF21" s="12"/>
      <c r="URG21" s="12"/>
      <c r="URH21" s="12"/>
      <c r="URI21" s="12"/>
      <c r="URJ21" s="12"/>
      <c r="URK21" s="12"/>
      <c r="URL21" s="12"/>
      <c r="URM21" s="12"/>
      <c r="URN21" s="12"/>
      <c r="URO21" s="12"/>
      <c r="URP21" s="12"/>
      <c r="URQ21" s="12"/>
      <c r="URR21" s="12"/>
      <c r="URS21" s="12"/>
      <c r="URT21" s="12"/>
      <c r="URU21" s="12"/>
      <c r="URV21" s="12"/>
      <c r="URW21" s="12"/>
      <c r="URX21" s="12"/>
      <c r="URY21" s="12"/>
      <c r="URZ21" s="12"/>
      <c r="USA21" s="12"/>
      <c r="USB21" s="12"/>
      <c r="USC21" s="12"/>
      <c r="USD21" s="12"/>
      <c r="USE21" s="12"/>
      <c r="USF21" s="12"/>
      <c r="USG21" s="12"/>
      <c r="USH21" s="12"/>
      <c r="USI21" s="12"/>
      <c r="USJ21" s="12"/>
      <c r="USK21" s="12"/>
      <c r="USL21" s="12"/>
      <c r="USM21" s="12"/>
      <c r="USN21" s="12"/>
      <c r="USO21" s="12"/>
      <c r="USP21" s="12"/>
      <c r="USQ21" s="12"/>
      <c r="USR21" s="12"/>
      <c r="USS21" s="12"/>
      <c r="UST21" s="12"/>
      <c r="USU21" s="12"/>
      <c r="USV21" s="12"/>
      <c r="USW21" s="12"/>
      <c r="USX21" s="12"/>
      <c r="USY21" s="12"/>
      <c r="USZ21" s="12"/>
      <c r="UTA21" s="12"/>
      <c r="UTB21" s="12"/>
      <c r="UTC21" s="12"/>
      <c r="UTD21" s="12"/>
      <c r="UTE21" s="12"/>
      <c r="UTF21" s="12"/>
      <c r="UTG21" s="12"/>
      <c r="UTH21" s="12"/>
      <c r="UTI21" s="12"/>
      <c r="UTJ21" s="12"/>
      <c r="UTK21" s="12"/>
      <c r="UTL21" s="12"/>
      <c r="UTM21" s="12"/>
      <c r="UTN21" s="12"/>
      <c r="UTO21" s="12"/>
      <c r="UTP21" s="12"/>
      <c r="UTQ21" s="12"/>
      <c r="UTR21" s="12"/>
      <c r="UTS21" s="12"/>
      <c r="UTT21" s="12"/>
      <c r="UTU21" s="12"/>
      <c r="UTV21" s="12"/>
      <c r="UTW21" s="12"/>
      <c r="UTX21" s="12"/>
      <c r="UTY21" s="12"/>
      <c r="UTZ21" s="12"/>
      <c r="UUA21" s="12"/>
      <c r="UUB21" s="12"/>
      <c r="UUC21" s="12"/>
      <c r="UUD21" s="12"/>
      <c r="UUE21" s="12"/>
      <c r="UUF21" s="12"/>
      <c r="UUG21" s="12"/>
      <c r="UUH21" s="12"/>
      <c r="UUI21" s="12"/>
      <c r="UUJ21" s="12"/>
      <c r="UUK21" s="12"/>
      <c r="UUL21" s="12"/>
      <c r="UUM21" s="12"/>
      <c r="UUN21" s="12"/>
      <c r="UUO21" s="12"/>
      <c r="UUP21" s="12"/>
      <c r="UUQ21" s="12"/>
      <c r="UUR21" s="12"/>
      <c r="UUS21" s="12"/>
      <c r="UUT21" s="12"/>
      <c r="UUU21" s="12"/>
      <c r="UUV21" s="12"/>
      <c r="UUW21" s="12"/>
      <c r="UUX21" s="12"/>
      <c r="UUY21" s="12"/>
      <c r="UUZ21" s="12"/>
      <c r="UVA21" s="12"/>
      <c r="UVB21" s="12"/>
      <c r="UVC21" s="12"/>
      <c r="UVD21" s="12"/>
      <c r="UVE21" s="12"/>
      <c r="UVF21" s="12"/>
      <c r="UVG21" s="12"/>
      <c r="UVH21" s="12"/>
      <c r="UVI21" s="12"/>
      <c r="UVJ21" s="12"/>
      <c r="UVK21" s="12"/>
      <c r="UVL21" s="12"/>
      <c r="UVM21" s="12"/>
      <c r="UVN21" s="12"/>
      <c r="UVO21" s="12"/>
      <c r="UVP21" s="12"/>
      <c r="UVQ21" s="12"/>
      <c r="UVR21" s="12"/>
      <c r="UVS21" s="12"/>
      <c r="UVT21" s="12"/>
      <c r="UVU21" s="12"/>
      <c r="UVV21" s="12"/>
      <c r="UVW21" s="12"/>
      <c r="UVX21" s="12"/>
      <c r="UVY21" s="12"/>
      <c r="UVZ21" s="12"/>
      <c r="UWA21" s="12"/>
      <c r="UWB21" s="12"/>
      <c r="UWC21" s="12"/>
      <c r="UWD21" s="12"/>
      <c r="UWE21" s="12"/>
      <c r="UWF21" s="12"/>
      <c r="UWG21" s="12"/>
      <c r="UWH21" s="12"/>
      <c r="UWI21" s="12"/>
      <c r="UWJ21" s="12"/>
      <c r="UWK21" s="12"/>
      <c r="UWL21" s="12"/>
      <c r="UWM21" s="12"/>
      <c r="UWN21" s="12"/>
      <c r="UWO21" s="12"/>
      <c r="UWP21" s="12"/>
      <c r="UWQ21" s="12"/>
      <c r="UWR21" s="12"/>
      <c r="UWS21" s="12"/>
      <c r="UWT21" s="12"/>
      <c r="UWU21" s="12"/>
      <c r="UWV21" s="12"/>
      <c r="UWW21" s="12"/>
      <c r="UWX21" s="12"/>
      <c r="UWY21" s="12"/>
      <c r="UWZ21" s="12"/>
      <c r="UXA21" s="12"/>
      <c r="UXB21" s="12"/>
      <c r="UXC21" s="12"/>
      <c r="UXD21" s="12"/>
      <c r="UXE21" s="12"/>
      <c r="UXF21" s="12"/>
      <c r="UXG21" s="12"/>
      <c r="UXH21" s="12"/>
      <c r="UXI21" s="12"/>
      <c r="UXJ21" s="12"/>
      <c r="UXK21" s="12"/>
      <c r="UXL21" s="12"/>
      <c r="UXM21" s="12"/>
      <c r="UXN21" s="12"/>
      <c r="UXO21" s="12"/>
      <c r="UXP21" s="12"/>
      <c r="UXQ21" s="12"/>
      <c r="UXR21" s="12"/>
      <c r="UXS21" s="12"/>
      <c r="UXT21" s="12"/>
      <c r="UXU21" s="12"/>
      <c r="UXV21" s="12"/>
      <c r="UXW21" s="12"/>
      <c r="UXX21" s="12"/>
      <c r="UXY21" s="12"/>
      <c r="UXZ21" s="12"/>
      <c r="UYA21" s="12"/>
      <c r="UYB21" s="12"/>
      <c r="UYC21" s="12"/>
      <c r="UYD21" s="12"/>
      <c r="UYE21" s="12"/>
      <c r="UYF21" s="12"/>
      <c r="UYG21" s="12"/>
      <c r="UYH21" s="12"/>
      <c r="UYI21" s="12"/>
      <c r="UYJ21" s="12"/>
      <c r="UYK21" s="12"/>
      <c r="UYL21" s="12"/>
      <c r="UYM21" s="12"/>
      <c r="UYN21" s="12"/>
      <c r="UYO21" s="12"/>
      <c r="UYP21" s="12"/>
      <c r="UYQ21" s="12"/>
      <c r="UYR21" s="12"/>
      <c r="UYS21" s="12"/>
      <c r="UYT21" s="12"/>
      <c r="UYU21" s="12"/>
      <c r="UYV21" s="12"/>
      <c r="UYW21" s="12"/>
      <c r="UYX21" s="12"/>
      <c r="UYY21" s="12"/>
      <c r="UYZ21" s="12"/>
      <c r="UZA21" s="12"/>
      <c r="UZB21" s="12"/>
      <c r="UZC21" s="12"/>
      <c r="UZD21" s="12"/>
      <c r="UZE21" s="12"/>
      <c r="UZF21" s="12"/>
      <c r="UZG21" s="12"/>
      <c r="UZH21" s="12"/>
      <c r="UZI21" s="12"/>
      <c r="UZJ21" s="12"/>
      <c r="UZK21" s="12"/>
      <c r="UZL21" s="12"/>
      <c r="UZM21" s="12"/>
      <c r="UZN21" s="12"/>
      <c r="UZO21" s="12"/>
      <c r="UZP21" s="12"/>
      <c r="UZQ21" s="12"/>
      <c r="UZR21" s="12"/>
      <c r="UZS21" s="12"/>
      <c r="UZT21" s="12"/>
      <c r="UZU21" s="12"/>
      <c r="UZV21" s="12"/>
      <c r="UZW21" s="12"/>
      <c r="UZX21" s="12"/>
      <c r="UZY21" s="12"/>
      <c r="UZZ21" s="12"/>
      <c r="VAA21" s="12"/>
      <c r="VAB21" s="12"/>
      <c r="VAC21" s="12"/>
      <c r="VAD21" s="12"/>
      <c r="VAE21" s="12"/>
      <c r="VAF21" s="12"/>
      <c r="VAG21" s="12"/>
      <c r="VAH21" s="12"/>
      <c r="VAI21" s="12"/>
      <c r="VAJ21" s="12"/>
      <c r="VAK21" s="12"/>
      <c r="VAL21" s="12"/>
      <c r="VAM21" s="12"/>
      <c r="VAN21" s="12"/>
      <c r="VAO21" s="12"/>
      <c r="VAP21" s="12"/>
      <c r="VAQ21" s="12"/>
      <c r="VAR21" s="12"/>
      <c r="VAS21" s="12"/>
      <c r="VAT21" s="12"/>
      <c r="VAU21" s="12"/>
      <c r="VAV21" s="12"/>
      <c r="VAW21" s="12"/>
      <c r="VAX21" s="12"/>
      <c r="VAY21" s="12"/>
      <c r="VAZ21" s="12"/>
      <c r="VBA21" s="12"/>
      <c r="VBB21" s="12"/>
      <c r="VBC21" s="12"/>
      <c r="VBD21" s="12"/>
      <c r="VBE21" s="12"/>
      <c r="VBF21" s="12"/>
      <c r="VBG21" s="12"/>
      <c r="VBH21" s="12"/>
      <c r="VBI21" s="12"/>
      <c r="VBJ21" s="12"/>
      <c r="VBK21" s="12"/>
      <c r="VBL21" s="12"/>
      <c r="VBM21" s="12"/>
      <c r="VBN21" s="12"/>
      <c r="VBO21" s="12"/>
      <c r="VBP21" s="12"/>
      <c r="VBQ21" s="12"/>
      <c r="VBR21" s="12"/>
      <c r="VBS21" s="12"/>
      <c r="VBT21" s="12"/>
      <c r="VBU21" s="12"/>
      <c r="VBV21" s="12"/>
      <c r="VBW21" s="12"/>
      <c r="VBX21" s="12"/>
      <c r="VBY21" s="12"/>
      <c r="VBZ21" s="12"/>
      <c r="VCA21" s="12"/>
      <c r="VCB21" s="12"/>
      <c r="VCC21" s="12"/>
      <c r="VCD21" s="12"/>
      <c r="VCE21" s="12"/>
      <c r="VCF21" s="12"/>
      <c r="VCG21" s="12"/>
      <c r="VCH21" s="12"/>
      <c r="VCI21" s="12"/>
      <c r="VCJ21" s="12"/>
      <c r="VCK21" s="12"/>
      <c r="VCL21" s="12"/>
      <c r="VCM21" s="12"/>
      <c r="VCN21" s="12"/>
      <c r="VCO21" s="12"/>
      <c r="VCP21" s="12"/>
      <c r="VCQ21" s="12"/>
      <c r="VCR21" s="12"/>
      <c r="VCS21" s="12"/>
      <c r="VCT21" s="12"/>
      <c r="VCU21" s="12"/>
      <c r="VCV21" s="12"/>
      <c r="VCW21" s="12"/>
      <c r="VCX21" s="12"/>
      <c r="VCY21" s="12"/>
      <c r="VCZ21" s="12"/>
      <c r="VDA21" s="12"/>
      <c r="VDB21" s="12"/>
      <c r="VDC21" s="12"/>
      <c r="VDD21" s="12"/>
      <c r="VDE21" s="12"/>
      <c r="VDF21" s="12"/>
      <c r="VDG21" s="12"/>
      <c r="VDH21" s="12"/>
      <c r="VDI21" s="12"/>
      <c r="VDJ21" s="12"/>
      <c r="VDK21" s="12"/>
      <c r="VDL21" s="12"/>
      <c r="VDM21" s="12"/>
      <c r="VDN21" s="12"/>
      <c r="VDO21" s="12"/>
      <c r="VDP21" s="12"/>
      <c r="VDQ21" s="12"/>
      <c r="VDR21" s="12"/>
      <c r="VDS21" s="12"/>
      <c r="VDT21" s="12"/>
      <c r="VDU21" s="12"/>
      <c r="VDV21" s="12"/>
      <c r="VDW21" s="12"/>
      <c r="VDX21" s="12"/>
      <c r="VDY21" s="12"/>
      <c r="VDZ21" s="12"/>
      <c r="VEA21" s="12"/>
      <c r="VEB21" s="12"/>
      <c r="VEC21" s="12"/>
      <c r="VED21" s="12"/>
      <c r="VEE21" s="12"/>
      <c r="VEF21" s="12"/>
      <c r="VEG21" s="12"/>
      <c r="VEH21" s="12"/>
      <c r="VEI21" s="12"/>
      <c r="VEJ21" s="12"/>
      <c r="VEK21" s="12"/>
      <c r="VEL21" s="12"/>
      <c r="VEM21" s="12"/>
      <c r="VEN21" s="12"/>
      <c r="VEO21" s="12"/>
      <c r="VEP21" s="12"/>
      <c r="VEQ21" s="12"/>
      <c r="VER21" s="12"/>
      <c r="VES21" s="12"/>
      <c r="VET21" s="12"/>
      <c r="VEU21" s="12"/>
      <c r="VEV21" s="12"/>
      <c r="VEW21" s="12"/>
      <c r="VEX21" s="12"/>
      <c r="VEY21" s="12"/>
      <c r="VEZ21" s="12"/>
      <c r="VFA21" s="12"/>
      <c r="VFB21" s="12"/>
      <c r="VFC21" s="12"/>
      <c r="VFD21" s="12"/>
      <c r="VFE21" s="12"/>
      <c r="VFF21" s="12"/>
      <c r="VFG21" s="12"/>
      <c r="VFH21" s="12"/>
      <c r="VFI21" s="12"/>
      <c r="VFJ21" s="12"/>
      <c r="VFK21" s="12"/>
      <c r="VFL21" s="12"/>
      <c r="VFM21" s="12"/>
      <c r="VFN21" s="12"/>
      <c r="VFO21" s="12"/>
      <c r="VFP21" s="12"/>
      <c r="VFQ21" s="12"/>
      <c r="VFR21" s="12"/>
      <c r="VFS21" s="12"/>
      <c r="VFT21" s="12"/>
      <c r="VFU21" s="12"/>
      <c r="VFV21" s="12"/>
      <c r="VFW21" s="12"/>
      <c r="VFX21" s="12"/>
      <c r="VFY21" s="12"/>
      <c r="VFZ21" s="12"/>
      <c r="VGA21" s="12"/>
      <c r="VGB21" s="12"/>
      <c r="VGC21" s="12"/>
      <c r="VGD21" s="12"/>
      <c r="VGE21" s="12"/>
      <c r="VGF21" s="12"/>
      <c r="VGG21" s="12"/>
      <c r="VGH21" s="12"/>
      <c r="VGI21" s="12"/>
      <c r="VGJ21" s="12"/>
      <c r="VGK21" s="12"/>
      <c r="VGL21" s="12"/>
      <c r="VGM21" s="12"/>
      <c r="VGN21" s="12"/>
      <c r="VGO21" s="12"/>
      <c r="VGP21" s="12"/>
      <c r="VGQ21" s="12"/>
      <c r="VGR21" s="12"/>
      <c r="VGS21" s="12"/>
      <c r="VGT21" s="12"/>
      <c r="VGU21" s="12"/>
      <c r="VGV21" s="12"/>
      <c r="VGW21" s="12"/>
      <c r="VGX21" s="12"/>
      <c r="VGY21" s="12"/>
      <c r="VGZ21" s="12"/>
      <c r="VHA21" s="12"/>
      <c r="VHB21" s="12"/>
      <c r="VHC21" s="12"/>
      <c r="VHD21" s="12"/>
      <c r="VHE21" s="12"/>
      <c r="VHF21" s="12"/>
      <c r="VHG21" s="12"/>
      <c r="VHH21" s="12"/>
      <c r="VHI21" s="12"/>
      <c r="VHJ21" s="12"/>
      <c r="VHK21" s="12"/>
      <c r="VHL21" s="12"/>
      <c r="VHM21" s="12"/>
      <c r="VHN21" s="12"/>
      <c r="VHO21" s="12"/>
      <c r="VHP21" s="12"/>
      <c r="VHQ21" s="12"/>
      <c r="VHR21" s="12"/>
      <c r="VHS21" s="12"/>
      <c r="VHT21" s="12"/>
      <c r="VHU21" s="12"/>
      <c r="VHV21" s="12"/>
      <c r="VHW21" s="12"/>
      <c r="VHX21" s="12"/>
      <c r="VHY21" s="12"/>
      <c r="VHZ21" s="12"/>
      <c r="VIA21" s="12"/>
      <c r="VIB21" s="12"/>
      <c r="VIC21" s="12"/>
      <c r="VID21" s="12"/>
      <c r="VIE21" s="12"/>
      <c r="VIF21" s="12"/>
      <c r="VIG21" s="12"/>
      <c r="VIH21" s="12"/>
      <c r="VII21" s="12"/>
      <c r="VIJ21" s="12"/>
      <c r="VIK21" s="12"/>
      <c r="VIL21" s="12"/>
      <c r="VIM21" s="12"/>
      <c r="VIN21" s="12"/>
      <c r="VIO21" s="12"/>
      <c r="VIP21" s="12"/>
      <c r="VIQ21" s="12"/>
      <c r="VIR21" s="12"/>
      <c r="VIS21" s="12"/>
      <c r="VIT21" s="12"/>
      <c r="VIU21" s="12"/>
      <c r="VIV21" s="12"/>
      <c r="VIW21" s="12"/>
      <c r="VIX21" s="12"/>
      <c r="VIY21" s="12"/>
      <c r="VIZ21" s="12"/>
      <c r="VJA21" s="12"/>
      <c r="VJB21" s="12"/>
      <c r="VJC21" s="12"/>
      <c r="VJD21" s="12"/>
      <c r="VJE21" s="12"/>
      <c r="VJF21" s="12"/>
      <c r="VJG21" s="12"/>
      <c r="VJH21" s="12"/>
      <c r="VJI21" s="12"/>
      <c r="VJJ21" s="12"/>
      <c r="VJK21" s="12"/>
      <c r="VJL21" s="12"/>
      <c r="VJM21" s="12"/>
      <c r="VJN21" s="12"/>
      <c r="VJO21" s="12"/>
      <c r="VJP21" s="12"/>
      <c r="VJQ21" s="12"/>
      <c r="VJR21" s="12"/>
      <c r="VJS21" s="12"/>
      <c r="VJT21" s="12"/>
      <c r="VJU21" s="12"/>
      <c r="VJV21" s="12"/>
      <c r="VJW21" s="12"/>
      <c r="VJX21" s="12"/>
      <c r="VJY21" s="12"/>
      <c r="VJZ21" s="12"/>
      <c r="VKA21" s="12"/>
      <c r="VKB21" s="12"/>
      <c r="VKC21" s="12"/>
      <c r="VKD21" s="12"/>
      <c r="VKE21" s="12"/>
      <c r="VKF21" s="12"/>
      <c r="VKG21" s="12"/>
      <c r="VKH21" s="12"/>
      <c r="VKI21" s="12"/>
      <c r="VKJ21" s="12"/>
      <c r="VKK21" s="12"/>
      <c r="VKL21" s="12"/>
      <c r="VKM21" s="12"/>
      <c r="VKN21" s="12"/>
      <c r="VKO21" s="12"/>
      <c r="VKP21" s="12"/>
      <c r="VKQ21" s="12"/>
      <c r="VKR21" s="12"/>
      <c r="VKS21" s="12"/>
      <c r="VKT21" s="12"/>
      <c r="VKU21" s="12"/>
      <c r="VKV21" s="12"/>
      <c r="VKW21" s="12"/>
      <c r="VKX21" s="12"/>
      <c r="VKY21" s="12"/>
      <c r="VKZ21" s="12"/>
      <c r="VLA21" s="12"/>
      <c r="VLB21" s="12"/>
      <c r="VLC21" s="12"/>
      <c r="VLD21" s="12"/>
      <c r="VLE21" s="12"/>
      <c r="VLF21" s="12"/>
      <c r="VLG21" s="12"/>
      <c r="VLH21" s="12"/>
      <c r="VLI21" s="12"/>
      <c r="VLJ21" s="12"/>
      <c r="VLK21" s="12"/>
      <c r="VLL21" s="12"/>
      <c r="VLM21" s="12"/>
      <c r="VLN21" s="12"/>
      <c r="VLO21" s="12"/>
      <c r="VLP21" s="12"/>
      <c r="VLQ21" s="12"/>
      <c r="VLR21" s="12"/>
      <c r="VLS21" s="12"/>
      <c r="VLT21" s="12"/>
      <c r="VLU21" s="12"/>
      <c r="VLV21" s="12"/>
      <c r="VLW21" s="12"/>
      <c r="VLX21" s="12"/>
      <c r="VLY21" s="12"/>
      <c r="VLZ21" s="12"/>
      <c r="VMA21" s="12"/>
      <c r="VMB21" s="12"/>
      <c r="VMC21" s="12"/>
      <c r="VMD21" s="12"/>
      <c r="VME21" s="12"/>
      <c r="VMF21" s="12"/>
      <c r="VMG21" s="12"/>
      <c r="VMH21" s="12"/>
      <c r="VMI21" s="12"/>
      <c r="VMJ21" s="12"/>
      <c r="VMK21" s="12"/>
      <c r="VML21" s="12"/>
      <c r="VMM21" s="12"/>
      <c r="VMN21" s="12"/>
      <c r="VMO21" s="12"/>
      <c r="VMP21" s="12"/>
      <c r="VMQ21" s="12"/>
      <c r="VMR21" s="12"/>
      <c r="VMS21" s="12"/>
      <c r="VMT21" s="12"/>
      <c r="VMU21" s="12"/>
      <c r="VMV21" s="12"/>
      <c r="VMW21" s="12"/>
      <c r="VMX21" s="12"/>
      <c r="VMY21" s="12"/>
      <c r="VMZ21" s="12"/>
      <c r="VNA21" s="12"/>
      <c r="VNB21" s="12"/>
      <c r="VNC21" s="12"/>
      <c r="VND21" s="12"/>
      <c r="VNE21" s="12"/>
      <c r="VNF21" s="12"/>
      <c r="VNG21" s="12"/>
      <c r="VNH21" s="12"/>
      <c r="VNI21" s="12"/>
      <c r="VNJ21" s="12"/>
      <c r="VNK21" s="12"/>
      <c r="VNL21" s="12"/>
      <c r="VNM21" s="12"/>
      <c r="VNN21" s="12"/>
      <c r="VNO21" s="12"/>
      <c r="VNP21" s="12"/>
      <c r="VNQ21" s="12"/>
      <c r="VNR21" s="12"/>
      <c r="VNS21" s="12"/>
      <c r="VNT21" s="12"/>
      <c r="VNU21" s="12"/>
      <c r="VNV21" s="12"/>
      <c r="VNW21" s="12"/>
      <c r="VNX21" s="12"/>
      <c r="VNY21" s="12"/>
      <c r="VNZ21" s="12"/>
      <c r="VOA21" s="12"/>
      <c r="VOB21" s="12"/>
      <c r="VOC21" s="12"/>
      <c r="VOD21" s="12"/>
      <c r="VOE21" s="12"/>
      <c r="VOF21" s="12"/>
      <c r="VOG21" s="12"/>
      <c r="VOH21" s="12"/>
      <c r="VOI21" s="12"/>
      <c r="VOJ21" s="12"/>
      <c r="VOK21" s="12"/>
      <c r="VOL21" s="12"/>
      <c r="VOM21" s="12"/>
      <c r="VON21" s="12"/>
      <c r="VOO21" s="12"/>
      <c r="VOP21" s="12"/>
      <c r="VOQ21" s="12"/>
      <c r="VOR21" s="12"/>
      <c r="VOS21" s="12"/>
      <c r="VOT21" s="12"/>
      <c r="VOU21" s="12"/>
      <c r="VOV21" s="12"/>
      <c r="VOW21" s="12"/>
      <c r="VOX21" s="12"/>
      <c r="VOY21" s="12"/>
      <c r="VOZ21" s="12"/>
      <c r="VPA21" s="12"/>
      <c r="VPB21" s="12"/>
      <c r="VPC21" s="12"/>
      <c r="VPD21" s="12"/>
      <c r="VPE21" s="12"/>
      <c r="VPF21" s="12"/>
      <c r="VPG21" s="12"/>
      <c r="VPH21" s="12"/>
      <c r="VPI21" s="12"/>
      <c r="VPJ21" s="12"/>
      <c r="VPK21" s="12"/>
      <c r="VPL21" s="12"/>
      <c r="VPM21" s="12"/>
      <c r="VPN21" s="12"/>
      <c r="VPO21" s="12"/>
      <c r="VPP21" s="12"/>
      <c r="VPQ21" s="12"/>
      <c r="VPR21" s="12"/>
      <c r="VPS21" s="12"/>
      <c r="VPT21" s="12"/>
      <c r="VPU21" s="12"/>
      <c r="VPV21" s="12"/>
      <c r="VPW21" s="12"/>
      <c r="VPX21" s="12"/>
      <c r="VPY21" s="12"/>
      <c r="VPZ21" s="12"/>
      <c r="VQA21" s="12"/>
      <c r="VQB21" s="12"/>
      <c r="VQC21" s="12"/>
      <c r="VQD21" s="12"/>
      <c r="VQE21" s="12"/>
      <c r="VQF21" s="12"/>
      <c r="VQG21" s="12"/>
      <c r="VQH21" s="12"/>
      <c r="VQI21" s="12"/>
      <c r="VQJ21" s="12"/>
      <c r="VQK21" s="12"/>
      <c r="VQL21" s="12"/>
      <c r="VQM21" s="12"/>
      <c r="VQN21" s="12"/>
      <c r="VQO21" s="12"/>
      <c r="VQP21" s="12"/>
      <c r="VQQ21" s="12"/>
      <c r="VQR21" s="12"/>
      <c r="VQS21" s="12"/>
      <c r="VQT21" s="12"/>
      <c r="VQU21" s="12"/>
      <c r="VQV21" s="12"/>
      <c r="VQW21" s="12"/>
      <c r="VQX21" s="12"/>
      <c r="VQY21" s="12"/>
      <c r="VQZ21" s="12"/>
      <c r="VRA21" s="12"/>
      <c r="VRB21" s="12"/>
      <c r="VRC21" s="12"/>
      <c r="VRD21" s="12"/>
      <c r="VRE21" s="12"/>
      <c r="VRF21" s="12"/>
      <c r="VRG21" s="12"/>
      <c r="VRH21" s="12"/>
      <c r="VRI21" s="12"/>
      <c r="VRJ21" s="12"/>
      <c r="VRK21" s="12"/>
      <c r="VRL21" s="12"/>
      <c r="VRM21" s="12"/>
      <c r="VRN21" s="12"/>
      <c r="VRO21" s="12"/>
      <c r="VRP21" s="12"/>
      <c r="VRQ21" s="12"/>
      <c r="VRR21" s="12"/>
      <c r="VRS21" s="12"/>
      <c r="VRT21" s="12"/>
      <c r="VRU21" s="12"/>
      <c r="VRV21" s="12"/>
      <c r="VRW21" s="12"/>
      <c r="VRX21" s="12"/>
      <c r="VRY21" s="12"/>
      <c r="VRZ21" s="12"/>
      <c r="VSA21" s="12"/>
      <c r="VSB21" s="12"/>
      <c r="VSC21" s="12"/>
      <c r="VSD21" s="12"/>
      <c r="VSE21" s="12"/>
      <c r="VSF21" s="12"/>
      <c r="VSG21" s="12"/>
      <c r="VSH21" s="12"/>
      <c r="VSI21" s="12"/>
      <c r="VSJ21" s="12"/>
      <c r="VSK21" s="12"/>
      <c r="VSL21" s="12"/>
      <c r="VSM21" s="12"/>
      <c r="VSN21" s="12"/>
      <c r="VSO21" s="12"/>
      <c r="VSP21" s="12"/>
      <c r="VSQ21" s="12"/>
      <c r="VSR21" s="12"/>
      <c r="VSS21" s="12"/>
      <c r="VST21" s="12"/>
      <c r="VSU21" s="12"/>
      <c r="VSV21" s="12"/>
      <c r="VSW21" s="12"/>
      <c r="VSX21" s="12"/>
      <c r="VSY21" s="12"/>
      <c r="VSZ21" s="12"/>
      <c r="VTA21" s="12"/>
      <c r="VTB21" s="12"/>
      <c r="VTC21" s="12"/>
      <c r="VTD21" s="12"/>
      <c r="VTE21" s="12"/>
      <c r="VTF21" s="12"/>
      <c r="VTG21" s="12"/>
      <c r="VTH21" s="12"/>
      <c r="VTI21" s="12"/>
      <c r="VTJ21" s="12"/>
      <c r="VTK21" s="12"/>
      <c r="VTL21" s="12"/>
      <c r="VTM21" s="12"/>
      <c r="VTN21" s="12"/>
      <c r="VTO21" s="12"/>
      <c r="VTP21" s="12"/>
      <c r="VTQ21" s="12"/>
      <c r="VTR21" s="12"/>
      <c r="VTS21" s="12"/>
      <c r="VTT21" s="12"/>
      <c r="VTU21" s="12"/>
      <c r="VTV21" s="12"/>
      <c r="VTW21" s="12"/>
      <c r="VTX21" s="12"/>
      <c r="VTY21" s="12"/>
      <c r="VTZ21" s="12"/>
      <c r="VUA21" s="12"/>
      <c r="VUB21" s="12"/>
      <c r="VUC21" s="12"/>
      <c r="VUD21" s="12"/>
      <c r="VUE21" s="12"/>
      <c r="VUF21" s="12"/>
      <c r="VUG21" s="12"/>
      <c r="VUH21" s="12"/>
      <c r="VUI21" s="12"/>
      <c r="VUJ21" s="12"/>
      <c r="VUK21" s="12"/>
      <c r="VUL21" s="12"/>
      <c r="VUM21" s="12"/>
      <c r="VUN21" s="12"/>
      <c r="VUO21" s="12"/>
      <c r="VUP21" s="12"/>
      <c r="VUQ21" s="12"/>
      <c r="VUR21" s="12"/>
      <c r="VUS21" s="12"/>
      <c r="VUT21" s="12"/>
      <c r="VUU21" s="12"/>
      <c r="VUV21" s="12"/>
      <c r="VUW21" s="12"/>
      <c r="VUX21" s="12"/>
      <c r="VUY21" s="12"/>
      <c r="VUZ21" s="12"/>
      <c r="VVA21" s="12"/>
      <c r="VVB21" s="12"/>
      <c r="VVC21" s="12"/>
      <c r="VVD21" s="12"/>
      <c r="VVE21" s="12"/>
      <c r="VVF21" s="12"/>
      <c r="VVG21" s="12"/>
      <c r="VVH21" s="12"/>
      <c r="VVI21" s="12"/>
      <c r="VVJ21" s="12"/>
      <c r="VVK21" s="12"/>
      <c r="VVL21" s="12"/>
      <c r="VVM21" s="12"/>
      <c r="VVN21" s="12"/>
      <c r="VVO21" s="12"/>
      <c r="VVP21" s="12"/>
      <c r="VVQ21" s="12"/>
      <c r="VVR21" s="12"/>
      <c r="VVS21" s="12"/>
      <c r="VVT21" s="12"/>
      <c r="VVU21" s="12"/>
      <c r="VVV21" s="12"/>
      <c r="VVW21" s="12"/>
      <c r="VVX21" s="12"/>
      <c r="VVY21" s="12"/>
      <c r="VVZ21" s="12"/>
      <c r="VWA21" s="12"/>
      <c r="VWB21" s="12"/>
      <c r="VWC21" s="12"/>
      <c r="VWD21" s="12"/>
      <c r="VWE21" s="12"/>
      <c r="VWF21" s="12"/>
      <c r="VWG21" s="12"/>
      <c r="VWH21" s="12"/>
      <c r="VWI21" s="12"/>
      <c r="VWJ21" s="12"/>
      <c r="VWK21" s="12"/>
      <c r="VWL21" s="12"/>
      <c r="VWM21" s="12"/>
      <c r="VWN21" s="12"/>
      <c r="VWO21" s="12"/>
      <c r="VWP21" s="12"/>
      <c r="VWQ21" s="12"/>
      <c r="VWR21" s="12"/>
      <c r="VWS21" s="12"/>
      <c r="VWT21" s="12"/>
      <c r="VWU21" s="12"/>
      <c r="VWV21" s="12"/>
      <c r="VWW21" s="12"/>
      <c r="VWX21" s="12"/>
      <c r="VWY21" s="12"/>
      <c r="VWZ21" s="12"/>
      <c r="VXA21" s="12"/>
      <c r="VXB21" s="12"/>
      <c r="VXC21" s="12"/>
      <c r="VXD21" s="12"/>
      <c r="VXE21" s="12"/>
      <c r="VXF21" s="12"/>
      <c r="VXG21" s="12"/>
      <c r="VXH21" s="12"/>
      <c r="VXI21" s="12"/>
      <c r="VXJ21" s="12"/>
      <c r="VXK21" s="12"/>
      <c r="VXL21" s="12"/>
      <c r="VXM21" s="12"/>
      <c r="VXN21" s="12"/>
      <c r="VXO21" s="12"/>
      <c r="VXP21" s="12"/>
      <c r="VXQ21" s="12"/>
      <c r="VXR21" s="12"/>
      <c r="VXS21" s="12"/>
      <c r="VXT21" s="12"/>
      <c r="VXU21" s="12"/>
      <c r="VXV21" s="12"/>
      <c r="VXW21" s="12"/>
      <c r="VXX21" s="12"/>
      <c r="VXY21" s="12"/>
      <c r="VXZ21" s="12"/>
      <c r="VYA21" s="12"/>
      <c r="VYB21" s="12"/>
      <c r="VYC21" s="12"/>
      <c r="VYD21" s="12"/>
      <c r="VYE21" s="12"/>
      <c r="VYF21" s="12"/>
      <c r="VYG21" s="12"/>
      <c r="VYH21" s="12"/>
      <c r="VYI21" s="12"/>
      <c r="VYJ21" s="12"/>
      <c r="VYK21" s="12"/>
      <c r="VYL21" s="12"/>
      <c r="VYM21" s="12"/>
      <c r="VYN21" s="12"/>
      <c r="VYO21" s="12"/>
      <c r="VYP21" s="12"/>
      <c r="VYQ21" s="12"/>
      <c r="VYR21" s="12"/>
      <c r="VYS21" s="12"/>
      <c r="VYT21" s="12"/>
      <c r="VYU21" s="12"/>
      <c r="VYV21" s="12"/>
      <c r="VYW21" s="12"/>
      <c r="VYX21" s="12"/>
      <c r="VYY21" s="12"/>
      <c r="VYZ21" s="12"/>
      <c r="VZA21" s="12"/>
      <c r="VZB21" s="12"/>
      <c r="VZC21" s="12"/>
      <c r="VZD21" s="12"/>
      <c r="VZE21" s="12"/>
      <c r="VZF21" s="12"/>
      <c r="VZG21" s="12"/>
      <c r="VZH21" s="12"/>
      <c r="VZI21" s="12"/>
      <c r="VZJ21" s="12"/>
      <c r="VZK21" s="12"/>
      <c r="VZL21" s="12"/>
      <c r="VZM21" s="12"/>
      <c r="VZN21" s="12"/>
      <c r="VZO21" s="12"/>
      <c r="VZP21" s="12"/>
      <c r="VZQ21" s="12"/>
      <c r="VZR21" s="12"/>
      <c r="VZS21" s="12"/>
      <c r="VZT21" s="12"/>
      <c r="VZU21" s="12"/>
      <c r="VZV21" s="12"/>
      <c r="VZW21" s="12"/>
      <c r="VZX21" s="12"/>
      <c r="VZY21" s="12"/>
      <c r="VZZ21" s="12"/>
      <c r="WAA21" s="12"/>
      <c r="WAB21" s="12"/>
      <c r="WAC21" s="12"/>
      <c r="WAD21" s="12"/>
      <c r="WAE21" s="12"/>
      <c r="WAF21" s="12"/>
      <c r="WAG21" s="12"/>
      <c r="WAH21" s="12"/>
      <c r="WAI21" s="12"/>
      <c r="WAJ21" s="12"/>
      <c r="WAK21" s="12"/>
      <c r="WAL21" s="12"/>
      <c r="WAM21" s="12"/>
      <c r="WAN21" s="12"/>
      <c r="WAO21" s="12"/>
      <c r="WAP21" s="12"/>
      <c r="WAQ21" s="12"/>
      <c r="WAR21" s="12"/>
      <c r="WAS21" s="12"/>
      <c r="WAT21" s="12"/>
      <c r="WAU21" s="12"/>
      <c r="WAV21" s="12"/>
      <c r="WAW21" s="12"/>
      <c r="WAX21" s="12"/>
      <c r="WAY21" s="12"/>
      <c r="WAZ21" s="12"/>
      <c r="WBA21" s="12"/>
      <c r="WBB21" s="12"/>
      <c r="WBC21" s="12"/>
      <c r="WBD21" s="12"/>
      <c r="WBE21" s="12"/>
      <c r="WBF21" s="12"/>
      <c r="WBG21" s="12"/>
      <c r="WBH21" s="12"/>
      <c r="WBI21" s="12"/>
      <c r="WBJ21" s="12"/>
      <c r="WBK21" s="12"/>
      <c r="WBL21" s="12"/>
      <c r="WBM21" s="12"/>
      <c r="WBN21" s="12"/>
      <c r="WBO21" s="12"/>
      <c r="WBP21" s="12"/>
      <c r="WBQ21" s="12"/>
      <c r="WBR21" s="12"/>
      <c r="WBS21" s="12"/>
      <c r="WBT21" s="12"/>
      <c r="WBU21" s="12"/>
      <c r="WBV21" s="12"/>
      <c r="WBW21" s="12"/>
      <c r="WBX21" s="12"/>
      <c r="WBY21" s="12"/>
      <c r="WBZ21" s="12"/>
      <c r="WCA21" s="12"/>
      <c r="WCB21" s="12"/>
      <c r="WCC21" s="12"/>
      <c r="WCD21" s="12"/>
      <c r="WCE21" s="12"/>
      <c r="WCF21" s="12"/>
      <c r="WCG21" s="12"/>
      <c r="WCH21" s="12"/>
      <c r="WCI21" s="12"/>
      <c r="WCJ21" s="12"/>
      <c r="WCK21" s="12"/>
      <c r="WCL21" s="12"/>
      <c r="WCM21" s="12"/>
      <c r="WCN21" s="12"/>
      <c r="WCO21" s="12"/>
      <c r="WCP21" s="12"/>
      <c r="WCQ21" s="12"/>
      <c r="WCR21" s="12"/>
      <c r="WCS21" s="12"/>
      <c r="WCT21" s="12"/>
      <c r="WCU21" s="12"/>
      <c r="WCV21" s="12"/>
      <c r="WCW21" s="12"/>
      <c r="WCX21" s="12"/>
      <c r="WCY21" s="12"/>
      <c r="WCZ21" s="12"/>
      <c r="WDA21" s="12"/>
      <c r="WDB21" s="12"/>
      <c r="WDC21" s="12"/>
      <c r="WDD21" s="12"/>
      <c r="WDE21" s="12"/>
      <c r="WDF21" s="12"/>
      <c r="WDG21" s="12"/>
      <c r="WDH21" s="12"/>
      <c r="WDI21" s="12"/>
      <c r="WDJ21" s="12"/>
      <c r="WDK21" s="12"/>
      <c r="WDL21" s="12"/>
      <c r="WDM21" s="12"/>
      <c r="WDN21" s="12"/>
      <c r="WDO21" s="12"/>
      <c r="WDP21" s="12"/>
      <c r="WDQ21" s="12"/>
      <c r="WDR21" s="12"/>
      <c r="WDS21" s="12"/>
      <c r="WDT21" s="12"/>
      <c r="WDU21" s="12"/>
      <c r="WDV21" s="12"/>
      <c r="WDW21" s="12"/>
      <c r="WDX21" s="12"/>
      <c r="WDY21" s="12"/>
      <c r="WDZ21" s="12"/>
      <c r="WEA21" s="12"/>
      <c r="WEB21" s="12"/>
      <c r="WEC21" s="12"/>
      <c r="WED21" s="12"/>
      <c r="WEE21" s="12"/>
      <c r="WEF21" s="12"/>
      <c r="WEG21" s="12"/>
      <c r="WEH21" s="12"/>
      <c r="WEI21" s="12"/>
      <c r="WEJ21" s="12"/>
      <c r="WEK21" s="12"/>
      <c r="WEL21" s="12"/>
      <c r="WEM21" s="12"/>
      <c r="WEN21" s="12"/>
      <c r="WEO21" s="12"/>
      <c r="WEP21" s="12"/>
      <c r="WEQ21" s="12"/>
      <c r="WER21" s="12"/>
      <c r="WES21" s="12"/>
      <c r="WET21" s="12"/>
      <c r="WEU21" s="12"/>
      <c r="WEV21" s="12"/>
      <c r="WEW21" s="12"/>
      <c r="WEX21" s="12"/>
      <c r="WEY21" s="12"/>
      <c r="WEZ21" s="12"/>
      <c r="WFA21" s="12"/>
      <c r="WFB21" s="12"/>
      <c r="WFC21" s="12"/>
      <c r="WFD21" s="12"/>
      <c r="WFE21" s="12"/>
      <c r="WFF21" s="12"/>
      <c r="WFG21" s="12"/>
      <c r="WFH21" s="12"/>
      <c r="WFI21" s="12"/>
      <c r="WFJ21" s="12"/>
      <c r="WFK21" s="12"/>
      <c r="WFL21" s="12"/>
      <c r="WFM21" s="12"/>
      <c r="WFN21" s="12"/>
      <c r="WFO21" s="12"/>
      <c r="WFP21" s="12"/>
      <c r="WFQ21" s="12"/>
      <c r="WFR21" s="12"/>
      <c r="WFS21" s="12"/>
      <c r="WFT21" s="12"/>
      <c r="WFU21" s="12"/>
      <c r="WFV21" s="12"/>
      <c r="WFW21" s="12"/>
      <c r="WFX21" s="12"/>
      <c r="WFY21" s="12"/>
      <c r="WFZ21" s="12"/>
      <c r="WGA21" s="12"/>
      <c r="WGB21" s="12"/>
      <c r="WGC21" s="12"/>
      <c r="WGD21" s="12"/>
      <c r="WGE21" s="12"/>
      <c r="WGF21" s="12"/>
      <c r="WGG21" s="12"/>
      <c r="WGH21" s="12"/>
      <c r="WGI21" s="12"/>
      <c r="WGJ21" s="12"/>
      <c r="WGK21" s="12"/>
      <c r="WGL21" s="12"/>
      <c r="WGM21" s="12"/>
      <c r="WGN21" s="12"/>
      <c r="WGO21" s="12"/>
      <c r="WGP21" s="12"/>
      <c r="WGQ21" s="12"/>
      <c r="WGR21" s="12"/>
      <c r="WGS21" s="12"/>
      <c r="WGT21" s="12"/>
      <c r="WGU21" s="12"/>
      <c r="WGV21" s="12"/>
      <c r="WGW21" s="12"/>
      <c r="WGX21" s="12"/>
      <c r="WGY21" s="12"/>
      <c r="WGZ21" s="12"/>
      <c r="WHA21" s="12"/>
      <c r="WHB21" s="12"/>
      <c r="WHC21" s="12"/>
      <c r="WHD21" s="12"/>
      <c r="WHE21" s="12"/>
      <c r="WHF21" s="12"/>
      <c r="WHG21" s="12"/>
      <c r="WHH21" s="12"/>
      <c r="WHI21" s="12"/>
      <c r="WHJ21" s="12"/>
      <c r="WHK21" s="12"/>
      <c r="WHL21" s="12"/>
      <c r="WHM21" s="12"/>
      <c r="WHN21" s="12"/>
      <c r="WHO21" s="12"/>
      <c r="WHP21" s="12"/>
      <c r="WHQ21" s="12"/>
      <c r="WHR21" s="12"/>
      <c r="WHS21" s="12"/>
      <c r="WHT21" s="12"/>
      <c r="WHU21" s="12"/>
      <c r="WHV21" s="12"/>
      <c r="WHW21" s="12"/>
      <c r="WHX21" s="12"/>
      <c r="WHY21" s="12"/>
      <c r="WHZ21" s="12"/>
      <c r="WIA21" s="12"/>
      <c r="WIB21" s="12"/>
      <c r="WIC21" s="12"/>
      <c r="WID21" s="12"/>
      <c r="WIE21" s="12"/>
      <c r="WIF21" s="12"/>
      <c r="WIG21" s="12"/>
      <c r="WIH21" s="12"/>
      <c r="WII21" s="12"/>
      <c r="WIJ21" s="12"/>
      <c r="WIK21" s="12"/>
      <c r="WIL21" s="12"/>
      <c r="WIM21" s="12"/>
      <c r="WIN21" s="12"/>
      <c r="WIO21" s="12"/>
      <c r="WIP21" s="12"/>
      <c r="WIQ21" s="12"/>
      <c r="WIR21" s="12"/>
      <c r="WIS21" s="12"/>
      <c r="WIT21" s="12"/>
      <c r="WIU21" s="12"/>
      <c r="WIV21" s="12"/>
      <c r="WIW21" s="12"/>
      <c r="WIX21" s="12"/>
      <c r="WIY21" s="12"/>
      <c r="WIZ21" s="12"/>
      <c r="WJA21" s="12"/>
      <c r="WJB21" s="12"/>
      <c r="WJC21" s="12"/>
      <c r="WJD21" s="12"/>
      <c r="WJE21" s="12"/>
      <c r="WJF21" s="12"/>
      <c r="WJG21" s="12"/>
      <c r="WJH21" s="12"/>
      <c r="WJI21" s="12"/>
      <c r="WJJ21" s="12"/>
      <c r="WJK21" s="12"/>
      <c r="WJL21" s="12"/>
      <c r="WJM21" s="12"/>
      <c r="WJN21" s="12"/>
      <c r="WJO21" s="12"/>
      <c r="WJP21" s="12"/>
      <c r="WJQ21" s="12"/>
      <c r="WJR21" s="12"/>
      <c r="WJS21" s="12"/>
      <c r="WJT21" s="12"/>
      <c r="WJU21" s="12"/>
      <c r="WJV21" s="12"/>
      <c r="WJW21" s="12"/>
      <c r="WJX21" s="12"/>
      <c r="WJY21" s="12"/>
      <c r="WJZ21" s="12"/>
      <c r="WKA21" s="12"/>
      <c r="WKB21" s="12"/>
      <c r="WKC21" s="12"/>
      <c r="WKD21" s="12"/>
      <c r="WKE21" s="12"/>
      <c r="WKF21" s="12"/>
      <c r="WKG21" s="12"/>
      <c r="WKH21" s="12"/>
      <c r="WKI21" s="12"/>
      <c r="WKJ21" s="12"/>
      <c r="WKK21" s="12"/>
      <c r="WKL21" s="12"/>
      <c r="WKM21" s="12"/>
      <c r="WKN21" s="12"/>
      <c r="WKO21" s="12"/>
      <c r="WKP21" s="12"/>
      <c r="WKQ21" s="12"/>
      <c r="WKR21" s="12"/>
      <c r="WKS21" s="12"/>
      <c r="WKT21" s="12"/>
      <c r="WKU21" s="12"/>
      <c r="WKV21" s="12"/>
      <c r="WKW21" s="12"/>
      <c r="WKX21" s="12"/>
      <c r="WKY21" s="12"/>
      <c r="WKZ21" s="12"/>
      <c r="WLA21" s="12"/>
      <c r="WLB21" s="12"/>
      <c r="WLC21" s="12"/>
      <c r="WLD21" s="12"/>
      <c r="WLE21" s="12"/>
      <c r="WLF21" s="12"/>
      <c r="WLG21" s="12"/>
      <c r="WLH21" s="12"/>
      <c r="WLI21" s="12"/>
      <c r="WLJ21" s="12"/>
      <c r="WLK21" s="12"/>
      <c r="WLL21" s="12"/>
      <c r="WLM21" s="12"/>
      <c r="WLN21" s="12"/>
      <c r="WLO21" s="12"/>
      <c r="WLP21" s="12"/>
      <c r="WLQ21" s="12"/>
      <c r="WLR21" s="12"/>
      <c r="WLS21" s="12"/>
      <c r="WLT21" s="12"/>
      <c r="WLU21" s="12"/>
      <c r="WLV21" s="12"/>
      <c r="WLW21" s="12"/>
      <c r="WLX21" s="12"/>
      <c r="WLY21" s="12"/>
      <c r="WLZ21" s="12"/>
      <c r="WMA21" s="12"/>
      <c r="WMB21" s="12"/>
      <c r="WMC21" s="12"/>
      <c r="WMD21" s="12"/>
      <c r="WME21" s="12"/>
      <c r="WMF21" s="12"/>
      <c r="WMG21" s="12"/>
      <c r="WMH21" s="12"/>
      <c r="WMI21" s="12"/>
      <c r="WMJ21" s="12"/>
      <c r="WMK21" s="12"/>
      <c r="WML21" s="12"/>
      <c r="WMM21" s="12"/>
      <c r="WMN21" s="12"/>
      <c r="WMO21" s="12"/>
      <c r="WMP21" s="12"/>
      <c r="WMQ21" s="12"/>
      <c r="WMR21" s="12"/>
      <c r="WMS21" s="12"/>
      <c r="WMT21" s="12"/>
      <c r="WMU21" s="12"/>
      <c r="WMV21" s="12"/>
      <c r="WMW21" s="12"/>
      <c r="WMX21" s="12"/>
      <c r="WMY21" s="12"/>
      <c r="WMZ21" s="12"/>
      <c r="WNA21" s="12"/>
      <c r="WNB21" s="12"/>
      <c r="WNC21" s="12"/>
      <c r="WND21" s="12"/>
      <c r="WNE21" s="12"/>
      <c r="WNF21" s="12"/>
      <c r="WNG21" s="12"/>
      <c r="WNH21" s="12"/>
      <c r="WNI21" s="12"/>
      <c r="WNJ21" s="12"/>
      <c r="WNK21" s="12"/>
      <c r="WNL21" s="12"/>
      <c r="WNM21" s="12"/>
      <c r="WNN21" s="12"/>
      <c r="WNO21" s="12"/>
      <c r="WNP21" s="12"/>
      <c r="WNQ21" s="12"/>
      <c r="WNR21" s="12"/>
      <c r="WNS21" s="12"/>
      <c r="WNT21" s="12"/>
      <c r="WNU21" s="12"/>
      <c r="WNV21" s="12"/>
      <c r="WNW21" s="12"/>
      <c r="WNX21" s="12"/>
      <c r="WNY21" s="12"/>
      <c r="WNZ21" s="12"/>
      <c r="WOA21" s="12"/>
      <c r="WOB21" s="12"/>
      <c r="WOC21" s="12"/>
      <c r="WOD21" s="12"/>
      <c r="WOE21" s="12"/>
      <c r="WOF21" s="12"/>
      <c r="WOG21" s="12"/>
      <c r="WOH21" s="12"/>
      <c r="WOI21" s="12"/>
      <c r="WOJ21" s="12"/>
      <c r="WOK21" s="12"/>
      <c r="WOL21" s="12"/>
      <c r="WOM21" s="12"/>
      <c r="WON21" s="12"/>
      <c r="WOO21" s="12"/>
      <c r="WOP21" s="12"/>
      <c r="WOQ21" s="12"/>
      <c r="WOR21" s="12"/>
      <c r="WOS21" s="12"/>
      <c r="WOT21" s="12"/>
      <c r="WOU21" s="12"/>
      <c r="WOV21" s="12"/>
      <c r="WOW21" s="12"/>
      <c r="WOX21" s="12"/>
      <c r="WOY21" s="12"/>
      <c r="WOZ21" s="12"/>
      <c r="WPA21" s="12"/>
      <c r="WPB21" s="12"/>
      <c r="WPC21" s="12"/>
      <c r="WPD21" s="12"/>
      <c r="WPE21" s="12"/>
      <c r="WPF21" s="12"/>
      <c r="WPG21" s="12"/>
      <c r="WPH21" s="12"/>
      <c r="WPI21" s="12"/>
      <c r="WPJ21" s="12"/>
      <c r="WPK21" s="12"/>
      <c r="WPL21" s="12"/>
      <c r="WPM21" s="12"/>
      <c r="WPN21" s="12"/>
      <c r="WPO21" s="12"/>
      <c r="WPP21" s="12"/>
      <c r="WPQ21" s="12"/>
      <c r="WPR21" s="12"/>
      <c r="WPS21" s="12"/>
      <c r="WPT21" s="12"/>
      <c r="WPU21" s="12"/>
      <c r="WPV21" s="12"/>
      <c r="WPW21" s="12"/>
      <c r="WPX21" s="12"/>
      <c r="WPY21" s="12"/>
      <c r="WPZ21" s="12"/>
      <c r="WQA21" s="12"/>
      <c r="WQB21" s="12"/>
      <c r="WQC21" s="12"/>
      <c r="WQD21" s="12"/>
      <c r="WQE21" s="12"/>
      <c r="WQF21" s="12"/>
      <c r="WQG21" s="12"/>
      <c r="WQH21" s="12"/>
      <c r="WQI21" s="12"/>
      <c r="WQJ21" s="12"/>
      <c r="WQK21" s="12"/>
      <c r="WQL21" s="12"/>
      <c r="WQM21" s="12"/>
      <c r="WQN21" s="12"/>
      <c r="WQO21" s="12"/>
      <c r="WQP21" s="12"/>
      <c r="WQQ21" s="12"/>
      <c r="WQR21" s="12"/>
      <c r="WQS21" s="12"/>
      <c r="WQT21" s="12"/>
      <c r="WQU21" s="12"/>
      <c r="WQV21" s="12"/>
      <c r="WQW21" s="12"/>
      <c r="WQX21" s="12"/>
      <c r="WQY21" s="12"/>
      <c r="WQZ21" s="12"/>
      <c r="WRA21" s="12"/>
      <c r="WRB21" s="12"/>
      <c r="WRC21" s="12"/>
      <c r="WRD21" s="12"/>
      <c r="WRE21" s="12"/>
      <c r="WRF21" s="12"/>
      <c r="WRG21" s="12"/>
      <c r="WRH21" s="12"/>
      <c r="WRI21" s="12"/>
      <c r="WRJ21" s="12"/>
      <c r="WRK21" s="12"/>
      <c r="WRL21" s="12"/>
      <c r="WRM21" s="12"/>
      <c r="WRN21" s="12"/>
      <c r="WRO21" s="12"/>
      <c r="WRP21" s="12"/>
      <c r="WRQ21" s="12"/>
      <c r="WRR21" s="12"/>
      <c r="WRS21" s="12"/>
      <c r="WRT21" s="12"/>
      <c r="WRU21" s="12"/>
      <c r="WRV21" s="12"/>
      <c r="WRW21" s="12"/>
      <c r="WRX21" s="12"/>
      <c r="WRY21" s="12"/>
      <c r="WRZ21" s="12"/>
      <c r="WSA21" s="12"/>
      <c r="WSB21" s="12"/>
      <c r="WSC21" s="12"/>
      <c r="WSD21" s="12"/>
      <c r="WSE21" s="12"/>
      <c r="WSF21" s="12"/>
      <c r="WSG21" s="12"/>
      <c r="WSH21" s="12"/>
      <c r="WSI21" s="12"/>
      <c r="WSJ21" s="12"/>
      <c r="WSK21" s="12"/>
      <c r="WSL21" s="12"/>
      <c r="WSM21" s="12"/>
      <c r="WSN21" s="12"/>
      <c r="WSO21" s="12"/>
      <c r="WSP21" s="12"/>
      <c r="WSQ21" s="12"/>
      <c r="WSR21" s="12"/>
      <c r="WSS21" s="12"/>
      <c r="WST21" s="12"/>
      <c r="WSU21" s="12"/>
      <c r="WSV21" s="12"/>
      <c r="WSW21" s="12"/>
      <c r="WSX21" s="12"/>
      <c r="WSY21" s="12"/>
      <c r="WSZ21" s="12"/>
      <c r="WTA21" s="12"/>
      <c r="WTB21" s="12"/>
      <c r="WTC21" s="12"/>
      <c r="WTD21" s="12"/>
      <c r="WTE21" s="12"/>
      <c r="WTF21" s="12"/>
      <c r="WTG21" s="12"/>
      <c r="WTH21" s="12"/>
      <c r="WTI21" s="12"/>
      <c r="WTJ21" s="12"/>
      <c r="WTK21" s="12"/>
      <c r="WTL21" s="12"/>
      <c r="WTM21" s="12"/>
      <c r="WTN21" s="12"/>
      <c r="WTO21" s="12"/>
      <c r="WTP21" s="12"/>
      <c r="WTQ21" s="12"/>
      <c r="WTR21" s="12"/>
      <c r="WTS21" s="12"/>
      <c r="WTT21" s="12"/>
      <c r="WTU21" s="12"/>
      <c r="WTV21" s="12"/>
      <c r="WTW21" s="12"/>
      <c r="WTX21" s="12"/>
      <c r="WTY21" s="12"/>
      <c r="WTZ21" s="12"/>
      <c r="WUA21" s="12"/>
      <c r="WUB21" s="12"/>
      <c r="WUC21" s="12"/>
      <c r="WUD21" s="12"/>
      <c r="WUE21" s="12"/>
      <c r="WUF21" s="12"/>
      <c r="WUG21" s="12"/>
      <c r="WUH21" s="12"/>
      <c r="WUI21" s="12"/>
      <c r="WUJ21" s="12"/>
      <c r="WUK21" s="12"/>
    </row>
    <row r="22" spans="1:16105" ht="15.75" customHeight="1" x14ac:dyDescent="0.2">
      <c r="A22" s="29">
        <v>210023</v>
      </c>
      <c r="B22" s="29" t="s">
        <v>82</v>
      </c>
      <c r="C22" s="26">
        <f>IFERROR(VLOOKUP(A22,[3]Sheet1!$A$5:$E$56,3,0),"")</f>
        <v>690707910.1492455</v>
      </c>
      <c r="D22" s="92">
        <f>IFERROR(VLOOKUP($A22,'PAU Performance'!$A:$F,6,FALSE),"")</f>
        <v>9.646502308705653</v>
      </c>
      <c r="E22" s="68">
        <f>IFERROR(D22/$D$53*Savings!$C$8*Savings!$C$16,"")</f>
        <v>-6.4142194330092423E-4</v>
      </c>
      <c r="F22" s="114">
        <f t="shared" si="1"/>
        <v>-443035.20998124924</v>
      </c>
      <c r="G22" s="70">
        <f>IFERROR(F22*Savings!$C$9*Savings!$C$16/$F$53,"")</f>
        <v>-349870.19363055058</v>
      </c>
      <c r="H22" s="27">
        <f>IFERROR(VLOOKUP(A22,'PAU Performance'!A:C,3,FALSE),"")</f>
        <v>3.9799218694520452E-2</v>
      </c>
      <c r="I22" s="28">
        <f>H22/$H$53*Savings!$C$8*Savings!$C$17</f>
        <v>-8.6912540569948084E-4</v>
      </c>
      <c r="J22" s="114">
        <f t="shared" si="0"/>
        <v>-600311.79262830352</v>
      </c>
      <c r="K22" s="70">
        <f>IFERROR(J22*Savings!$C$9*Savings!$C$17/$J$53,"")</f>
        <v>-600033.79114055855</v>
      </c>
      <c r="L22" s="114">
        <f t="shared" si="2"/>
        <v>-949903.98477110919</v>
      </c>
      <c r="M22" s="91">
        <f t="shared" si="4"/>
        <v>-1.375261482912303E-3</v>
      </c>
    </row>
    <row r="23" spans="1:16105" ht="15.75" customHeight="1" x14ac:dyDescent="0.2">
      <c r="A23" s="29">
        <v>210024</v>
      </c>
      <c r="B23" s="29" t="s">
        <v>83</v>
      </c>
      <c r="C23" s="26">
        <f>IFERROR(VLOOKUP(A23,[3]Sheet1!$A$5:$E$56,3,0),"")</f>
        <v>438238124.19537467</v>
      </c>
      <c r="D23" s="92">
        <f>IFERROR(VLOOKUP($A23,'PAU Performance'!$A:$F,6,FALSE),"")</f>
        <v>25.175434544184039</v>
      </c>
      <c r="E23" s="68">
        <f>IFERROR(D23/$D$53*Savings!$C$8*Savings!$C$16,"")</f>
        <v>-1.6739825101376518E-3</v>
      </c>
      <c r="F23" s="114">
        <f t="shared" si="1"/>
        <v>-733602.95517858933</v>
      </c>
      <c r="G23" s="70">
        <f>IFERROR(F23*Savings!$C$9*Savings!$C$16/$F$53,"")</f>
        <v>-579335.01038696256</v>
      </c>
      <c r="H23" s="27">
        <f>IFERROR(VLOOKUP(A23,'PAU Performance'!A:C,3,FALSE),"")</f>
        <v>6.2922811307287302E-2</v>
      </c>
      <c r="I23" s="28">
        <f>H23/$H$53*Savings!$C$8*Savings!$C$17</f>
        <v>-1.3740926505355585E-3</v>
      </c>
      <c r="J23" s="114">
        <f t="shared" si="0"/>
        <v>-602179.78564135369</v>
      </c>
      <c r="K23" s="70">
        <f>IFERROR(J23*Savings!$C$9*Savings!$C$17/$J$53,"")</f>
        <v>-601900.91909507895</v>
      </c>
      <c r="L23" s="114">
        <f t="shared" si="2"/>
        <v>-1181235.9294820414</v>
      </c>
      <c r="M23" s="91">
        <f t="shared" si="4"/>
        <v>-2.6954202846930417E-3</v>
      </c>
    </row>
    <row r="24" spans="1:16105" ht="15.75" customHeight="1" x14ac:dyDescent="0.2">
      <c r="A24" s="29">
        <v>210027</v>
      </c>
      <c r="B24" s="29" t="s">
        <v>84</v>
      </c>
      <c r="C24" s="26">
        <f>IFERROR(VLOOKUP(A24,[3]Sheet1!$A$5:$E$56,3,0),"")</f>
        <v>347732938.48592621</v>
      </c>
      <c r="D24" s="92">
        <f>IFERROR(VLOOKUP($A24,'PAU Performance'!$A:$F,6,FALSE),"")</f>
        <v>15.391115576687801</v>
      </c>
      <c r="E24" s="68">
        <f>IFERROR(D24/$D$53*Savings!$C$8*Savings!$C$16,"")</f>
        <v>-1.0233967656711051E-3</v>
      </c>
      <c r="F24" s="114">
        <f t="shared" si="1"/>
        <v>-355868.76456380624</v>
      </c>
      <c r="G24" s="70">
        <f>IFERROR(F24*Savings!$C$9*Savings!$C$16/$F$53,"")</f>
        <v>-281033.81121846568</v>
      </c>
      <c r="H24" s="27">
        <f>IFERROR(VLOOKUP(A24,'PAU Performance'!A:C,3,FALSE),"")</f>
        <v>5.1432514928598502E-2</v>
      </c>
      <c r="I24" s="28">
        <f>H24/$H$53*Savings!$C$8*Savings!$C$17</f>
        <v>-1.1231704256952472E-3</v>
      </c>
      <c r="J24" s="114">
        <f t="shared" si="0"/>
        <v>-390563.35254749696</v>
      </c>
      <c r="K24" s="70">
        <f>IFERROR(J24*Savings!$C$9*Savings!$C$17/$J$53,"")</f>
        <v>-390382.48454790044</v>
      </c>
      <c r="L24" s="114">
        <f t="shared" si="2"/>
        <v>-671416.29576636618</v>
      </c>
      <c r="M24" s="91">
        <f t="shared" si="4"/>
        <v>-1.930838932572217E-3</v>
      </c>
    </row>
    <row r="25" spans="1:16105" ht="15.75" customHeight="1" x14ac:dyDescent="0.2">
      <c r="A25" s="29">
        <v>210028</v>
      </c>
      <c r="B25" s="29" t="s">
        <v>85</v>
      </c>
      <c r="C25" s="26">
        <f>IFERROR(VLOOKUP(A25,[3]Sheet1!$A$5:$E$56,3,0),"")</f>
        <v>197624284.488893</v>
      </c>
      <c r="D25" s="92">
        <f>IFERROR(VLOOKUP($A25,'PAU Performance'!$A:$F,6,FALSE),"")</f>
        <v>16.427247114185143</v>
      </c>
      <c r="E25" s="68">
        <f>IFERROR(D25/$D$53*Savings!$C$8*Savings!$C$16,"")</f>
        <v>-1.0922919447762967E-3</v>
      </c>
      <c r="F25" s="114">
        <f t="shared" si="1"/>
        <v>-215863.41403939706</v>
      </c>
      <c r="G25" s="70">
        <f>IFERROR(F25*Savings!$C$9*Savings!$C$16/$F$53,"")</f>
        <v>-170469.91472960354</v>
      </c>
      <c r="H25" s="27">
        <f>IFERROR(VLOOKUP(A25,'PAU Performance'!A:C,3,FALSE),"")</f>
        <v>4.7096076162752187E-2</v>
      </c>
      <c r="I25" s="28">
        <f>H25/$H$53*Savings!$C$8*Savings!$C$17</f>
        <v>-1.0284723581129296E-3</v>
      </c>
      <c r="J25" s="114">
        <f t="shared" si="0"/>
        <v>-203251.11388867223</v>
      </c>
      <c r="K25" s="70">
        <f>IFERROR(J25*Savings!$C$9*Savings!$C$17/$J$53,"")</f>
        <v>-203156.98928085886</v>
      </c>
      <c r="L25" s="114">
        <f t="shared" si="2"/>
        <v>-373626.9040104624</v>
      </c>
      <c r="M25" s="91">
        <f t="shared" si="4"/>
        <v>-1.8905920645165509E-3</v>
      </c>
    </row>
    <row r="26" spans="1:16105" ht="15.75" customHeight="1" x14ac:dyDescent="0.2">
      <c r="A26" s="29">
        <v>210029</v>
      </c>
      <c r="B26" s="29" t="s">
        <v>110</v>
      </c>
      <c r="C26" s="26">
        <f>IFERROR(VLOOKUP(A26,[3]Sheet1!$A$5:$E$56,3,0),"")</f>
        <v>726751755.03407121</v>
      </c>
      <c r="D26" s="92">
        <f>IFERROR(VLOOKUP($A26,'PAU Performance'!$A:$F,6,FALSE),"")</f>
        <v>27.468859422846407</v>
      </c>
      <c r="E26" s="68">
        <f>IFERROR(D26/$D$53*Savings!$C$8*Savings!$C$16,"")</f>
        <v>-1.8264785128762533E-3</v>
      </c>
      <c r="F26" s="114">
        <f t="shared" si="1"/>
        <v>-1327396.4647648374</v>
      </c>
      <c r="G26" s="70">
        <f>IFERROR(F26*Savings!$C$9*Savings!$C$16/$F$53,"")</f>
        <v>-1048260.8327483444</v>
      </c>
      <c r="H26" s="27">
        <f>IFERROR(VLOOKUP(A26,'PAU Performance'!A:C,3,FALSE),"")</f>
        <v>5.5111765046102157E-2</v>
      </c>
      <c r="I26" s="28">
        <f>H26/$H$53*Savings!$C$8*Savings!$C$17</f>
        <v>-1.2035169715807195E-3</v>
      </c>
      <c r="J26" s="114">
        <f t="shared" si="0"/>
        <v>-874658.07130957826</v>
      </c>
      <c r="K26" s="70">
        <f>IFERROR(J26*Savings!$C$9*Savings!$C$17/$J$53,"")</f>
        <v>-874253.02138705784</v>
      </c>
      <c r="L26" s="114">
        <f t="shared" si="2"/>
        <v>-1922513.8541354022</v>
      </c>
      <c r="M26" s="91">
        <f t="shared" si="4"/>
        <v>-2.6453515121477372E-3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  <c r="CCA26" s="12"/>
      <c r="CCB26" s="12"/>
      <c r="CCC26" s="12"/>
      <c r="CCD26" s="12"/>
      <c r="CCE26" s="12"/>
      <c r="CCF26" s="12"/>
      <c r="CCG26" s="12"/>
      <c r="CCH26" s="12"/>
      <c r="CCI26" s="12"/>
      <c r="CCJ26" s="12"/>
      <c r="CCK26" s="12"/>
      <c r="CCL26" s="12"/>
      <c r="CCM26" s="12"/>
      <c r="CCN26" s="12"/>
      <c r="CCO26" s="12"/>
      <c r="CCP26" s="12"/>
      <c r="CCQ26" s="12"/>
      <c r="CCR26" s="12"/>
      <c r="CCS26" s="12"/>
      <c r="CCT26" s="12"/>
      <c r="CCU26" s="12"/>
      <c r="CCV26" s="12"/>
      <c r="CCW26" s="12"/>
      <c r="CCX26" s="12"/>
      <c r="CCY26" s="12"/>
      <c r="CCZ26" s="12"/>
      <c r="CDA26" s="12"/>
      <c r="CDB26" s="12"/>
      <c r="CDC26" s="12"/>
      <c r="CDD26" s="12"/>
      <c r="CDE26" s="12"/>
      <c r="CDF26" s="12"/>
      <c r="CDG26" s="12"/>
      <c r="CDH26" s="12"/>
      <c r="CDI26" s="12"/>
      <c r="CDJ26" s="12"/>
      <c r="CDK26" s="12"/>
      <c r="CDL26" s="12"/>
      <c r="CDM26" s="12"/>
      <c r="CDN26" s="12"/>
      <c r="CDO26" s="12"/>
      <c r="CDP26" s="12"/>
      <c r="CDQ26" s="12"/>
      <c r="CDR26" s="12"/>
      <c r="CDS26" s="12"/>
      <c r="CDT26" s="12"/>
      <c r="CDU26" s="12"/>
      <c r="CDV26" s="12"/>
      <c r="CDW26" s="12"/>
      <c r="CDX26" s="12"/>
      <c r="CDY26" s="12"/>
      <c r="CDZ26" s="12"/>
      <c r="CEA26" s="12"/>
      <c r="CEB26" s="12"/>
      <c r="CEC26" s="12"/>
      <c r="CED26" s="12"/>
      <c r="CEE26" s="12"/>
      <c r="CEF26" s="12"/>
      <c r="CEG26" s="12"/>
      <c r="CEH26" s="12"/>
      <c r="CEI26" s="12"/>
      <c r="CEJ26" s="12"/>
      <c r="CEK26" s="12"/>
      <c r="CEL26" s="12"/>
      <c r="CEM26" s="12"/>
      <c r="CEN26" s="12"/>
      <c r="CEO26" s="12"/>
      <c r="CEP26" s="12"/>
      <c r="CEQ26" s="12"/>
      <c r="CER26" s="12"/>
      <c r="CES26" s="12"/>
      <c r="CET26" s="12"/>
      <c r="CEU26" s="12"/>
      <c r="CEV26" s="12"/>
      <c r="CEW26" s="12"/>
      <c r="CEX26" s="12"/>
      <c r="CEY26" s="12"/>
      <c r="CEZ26" s="12"/>
      <c r="CFA26" s="12"/>
      <c r="CFB26" s="12"/>
      <c r="CFC26" s="12"/>
      <c r="CFD26" s="12"/>
      <c r="CFE26" s="12"/>
      <c r="CFF26" s="12"/>
      <c r="CFG26" s="12"/>
      <c r="CFH26" s="12"/>
      <c r="CFI26" s="12"/>
      <c r="CFJ26" s="12"/>
      <c r="CFK26" s="12"/>
      <c r="CFL26" s="12"/>
      <c r="CFM26" s="12"/>
      <c r="CFN26" s="12"/>
      <c r="CFO26" s="12"/>
      <c r="CFP26" s="12"/>
      <c r="CFQ26" s="12"/>
      <c r="CFR26" s="12"/>
      <c r="CFS26" s="12"/>
      <c r="CFT26" s="12"/>
      <c r="CFU26" s="12"/>
      <c r="CFV26" s="12"/>
      <c r="CFW26" s="12"/>
      <c r="CFX26" s="12"/>
      <c r="CFY26" s="12"/>
      <c r="CFZ26" s="12"/>
      <c r="CGA26" s="12"/>
      <c r="CGB26" s="12"/>
      <c r="CGC26" s="12"/>
      <c r="CGD26" s="12"/>
      <c r="CGE26" s="12"/>
      <c r="CGF26" s="12"/>
      <c r="CGG26" s="12"/>
      <c r="CGH26" s="12"/>
      <c r="CGI26" s="12"/>
      <c r="CGJ26" s="12"/>
      <c r="CGK26" s="12"/>
      <c r="CGL26" s="12"/>
      <c r="CGM26" s="12"/>
      <c r="CGN26" s="12"/>
      <c r="CGO26" s="12"/>
      <c r="CGP26" s="12"/>
      <c r="CGQ26" s="12"/>
      <c r="CGR26" s="12"/>
      <c r="CGS26" s="12"/>
      <c r="CGT26" s="12"/>
      <c r="CGU26" s="12"/>
      <c r="CGV26" s="12"/>
      <c r="CGW26" s="12"/>
      <c r="CGX26" s="12"/>
      <c r="CGY26" s="12"/>
      <c r="CGZ26" s="12"/>
      <c r="CHA26" s="12"/>
      <c r="CHB26" s="12"/>
      <c r="CHC26" s="12"/>
      <c r="CHD26" s="12"/>
      <c r="CHE26" s="12"/>
      <c r="CHF26" s="12"/>
      <c r="CHG26" s="12"/>
      <c r="CHH26" s="12"/>
      <c r="CHI26" s="12"/>
      <c r="CHJ26" s="12"/>
      <c r="CHK26" s="12"/>
      <c r="CHL26" s="12"/>
      <c r="CHM26" s="12"/>
      <c r="CHN26" s="12"/>
      <c r="CHO26" s="12"/>
      <c r="CHP26" s="12"/>
      <c r="CHQ26" s="12"/>
      <c r="CHR26" s="12"/>
      <c r="CHS26" s="12"/>
      <c r="CHT26" s="12"/>
      <c r="CHU26" s="12"/>
      <c r="CHV26" s="12"/>
      <c r="CHW26" s="12"/>
      <c r="CHX26" s="12"/>
      <c r="CHY26" s="12"/>
      <c r="CHZ26" s="12"/>
      <c r="CIA26" s="12"/>
      <c r="CIB26" s="12"/>
      <c r="CIC26" s="12"/>
      <c r="CID26" s="12"/>
      <c r="CIE26" s="12"/>
      <c r="CIF26" s="12"/>
      <c r="CIG26" s="12"/>
      <c r="CIH26" s="12"/>
      <c r="CII26" s="12"/>
      <c r="CIJ26" s="12"/>
      <c r="CIK26" s="12"/>
      <c r="CIL26" s="12"/>
      <c r="CIM26" s="12"/>
      <c r="CIN26" s="12"/>
      <c r="CIO26" s="12"/>
      <c r="CIP26" s="12"/>
      <c r="CIQ26" s="12"/>
      <c r="CIR26" s="12"/>
      <c r="CIS26" s="12"/>
      <c r="CIT26" s="12"/>
      <c r="CIU26" s="12"/>
      <c r="CIV26" s="12"/>
      <c r="CIW26" s="12"/>
      <c r="CIX26" s="12"/>
      <c r="CIY26" s="12"/>
      <c r="CIZ26" s="12"/>
      <c r="CJA26" s="12"/>
      <c r="CJB26" s="12"/>
      <c r="CJC26" s="12"/>
      <c r="CJD26" s="12"/>
      <c r="CJE26" s="12"/>
      <c r="CJF26" s="12"/>
      <c r="CJG26" s="12"/>
      <c r="CJH26" s="12"/>
      <c r="CJI26" s="12"/>
      <c r="CJJ26" s="12"/>
      <c r="CJK26" s="12"/>
      <c r="CJL26" s="12"/>
      <c r="CJM26" s="12"/>
      <c r="CJN26" s="12"/>
      <c r="CJO26" s="12"/>
      <c r="CJP26" s="12"/>
      <c r="CJQ26" s="12"/>
      <c r="CJR26" s="12"/>
      <c r="CJS26" s="12"/>
      <c r="CJT26" s="12"/>
      <c r="CJU26" s="12"/>
      <c r="CJV26" s="12"/>
      <c r="CJW26" s="12"/>
      <c r="CJX26" s="12"/>
      <c r="CJY26" s="12"/>
      <c r="CJZ26" s="12"/>
      <c r="CKA26" s="12"/>
      <c r="CKB26" s="12"/>
      <c r="CKC26" s="12"/>
      <c r="CKD26" s="12"/>
      <c r="CKE26" s="12"/>
      <c r="CKF26" s="12"/>
      <c r="CKG26" s="12"/>
      <c r="CKH26" s="12"/>
      <c r="CKI26" s="12"/>
      <c r="CKJ26" s="12"/>
      <c r="CKK26" s="12"/>
      <c r="CKL26" s="12"/>
      <c r="CKM26" s="12"/>
      <c r="CKN26" s="12"/>
      <c r="CKO26" s="12"/>
      <c r="CKP26" s="12"/>
      <c r="CKQ26" s="12"/>
      <c r="CKR26" s="12"/>
      <c r="CKS26" s="12"/>
      <c r="CKT26" s="12"/>
      <c r="CKU26" s="12"/>
      <c r="CKV26" s="12"/>
      <c r="CKW26" s="12"/>
      <c r="CKX26" s="12"/>
      <c r="CKY26" s="12"/>
      <c r="CKZ26" s="12"/>
      <c r="CLA26" s="12"/>
      <c r="CLB26" s="12"/>
      <c r="CLC26" s="12"/>
      <c r="CLD26" s="12"/>
      <c r="CLE26" s="12"/>
      <c r="CLF26" s="12"/>
      <c r="CLG26" s="12"/>
      <c r="CLH26" s="12"/>
      <c r="CLI26" s="12"/>
      <c r="CLJ26" s="12"/>
      <c r="CLK26" s="12"/>
      <c r="CLL26" s="12"/>
      <c r="CLM26" s="12"/>
      <c r="CLN26" s="12"/>
      <c r="CLO26" s="12"/>
      <c r="CLP26" s="12"/>
      <c r="CLQ26" s="12"/>
      <c r="CLR26" s="12"/>
      <c r="CLS26" s="12"/>
      <c r="CLT26" s="12"/>
      <c r="CLU26" s="12"/>
      <c r="CLV26" s="12"/>
      <c r="CLW26" s="12"/>
      <c r="CLX26" s="12"/>
      <c r="CLY26" s="12"/>
      <c r="CLZ26" s="12"/>
      <c r="CMA26" s="12"/>
      <c r="CMB26" s="12"/>
      <c r="CMC26" s="12"/>
      <c r="CMD26" s="12"/>
      <c r="CME26" s="12"/>
      <c r="CMF26" s="12"/>
      <c r="CMG26" s="12"/>
      <c r="CMH26" s="12"/>
      <c r="CMI26" s="12"/>
      <c r="CMJ26" s="12"/>
      <c r="CMK26" s="12"/>
      <c r="CML26" s="12"/>
      <c r="CMM26" s="12"/>
      <c r="CMN26" s="12"/>
      <c r="CMO26" s="12"/>
      <c r="CMP26" s="12"/>
      <c r="CMQ26" s="12"/>
      <c r="CMR26" s="12"/>
      <c r="CMS26" s="12"/>
      <c r="CMT26" s="12"/>
      <c r="CMU26" s="12"/>
      <c r="CMV26" s="12"/>
      <c r="CMW26" s="12"/>
      <c r="CMX26" s="12"/>
      <c r="CMY26" s="12"/>
      <c r="CMZ26" s="12"/>
      <c r="CNA26" s="12"/>
      <c r="CNB26" s="12"/>
      <c r="CNC26" s="12"/>
      <c r="CND26" s="12"/>
      <c r="CNE26" s="12"/>
      <c r="CNF26" s="12"/>
      <c r="CNG26" s="12"/>
      <c r="CNH26" s="12"/>
      <c r="CNI26" s="12"/>
      <c r="CNJ26" s="12"/>
      <c r="CNK26" s="12"/>
      <c r="CNL26" s="12"/>
      <c r="CNM26" s="12"/>
      <c r="CNN26" s="12"/>
      <c r="CNO26" s="12"/>
      <c r="CNP26" s="12"/>
      <c r="CNQ26" s="12"/>
      <c r="CNR26" s="12"/>
      <c r="CNS26" s="12"/>
      <c r="CNT26" s="12"/>
      <c r="CNU26" s="12"/>
      <c r="CNV26" s="12"/>
      <c r="CNW26" s="12"/>
      <c r="CNX26" s="12"/>
      <c r="CNY26" s="12"/>
      <c r="CNZ26" s="12"/>
      <c r="COA26" s="12"/>
      <c r="COB26" s="12"/>
      <c r="COC26" s="12"/>
      <c r="COD26" s="12"/>
      <c r="COE26" s="12"/>
      <c r="COF26" s="12"/>
      <c r="COG26" s="12"/>
      <c r="COH26" s="12"/>
      <c r="COI26" s="12"/>
      <c r="COJ26" s="12"/>
      <c r="COK26" s="12"/>
      <c r="COL26" s="12"/>
      <c r="COM26" s="12"/>
      <c r="CON26" s="12"/>
      <c r="COO26" s="12"/>
      <c r="COP26" s="12"/>
      <c r="COQ26" s="12"/>
      <c r="COR26" s="12"/>
      <c r="COS26" s="12"/>
      <c r="COT26" s="12"/>
      <c r="COU26" s="12"/>
      <c r="COV26" s="12"/>
      <c r="COW26" s="12"/>
      <c r="COX26" s="12"/>
      <c r="COY26" s="12"/>
      <c r="COZ26" s="12"/>
      <c r="CPA26" s="12"/>
      <c r="CPB26" s="12"/>
      <c r="CPC26" s="12"/>
      <c r="CPD26" s="12"/>
      <c r="CPE26" s="12"/>
      <c r="CPF26" s="12"/>
      <c r="CPG26" s="12"/>
      <c r="CPH26" s="12"/>
      <c r="CPI26" s="12"/>
      <c r="CPJ26" s="12"/>
      <c r="CPK26" s="12"/>
      <c r="CPL26" s="12"/>
      <c r="CPM26" s="12"/>
      <c r="CPN26" s="12"/>
      <c r="CPO26" s="12"/>
      <c r="CPP26" s="12"/>
      <c r="CPQ26" s="12"/>
      <c r="CPR26" s="12"/>
      <c r="CPS26" s="12"/>
      <c r="CPT26" s="12"/>
      <c r="CPU26" s="12"/>
      <c r="CPV26" s="12"/>
      <c r="CPW26" s="12"/>
      <c r="CPX26" s="12"/>
      <c r="CPY26" s="12"/>
      <c r="CPZ26" s="12"/>
      <c r="CQA26" s="12"/>
      <c r="CQB26" s="12"/>
      <c r="CQC26" s="12"/>
      <c r="CQD26" s="12"/>
      <c r="CQE26" s="12"/>
      <c r="CQF26" s="12"/>
      <c r="CQG26" s="12"/>
      <c r="CQH26" s="12"/>
      <c r="CQI26" s="12"/>
      <c r="CQJ26" s="12"/>
      <c r="CQK26" s="12"/>
      <c r="CQL26" s="12"/>
      <c r="CQM26" s="12"/>
      <c r="CQN26" s="12"/>
      <c r="CQO26" s="12"/>
      <c r="CQP26" s="12"/>
      <c r="CQQ26" s="12"/>
      <c r="CQR26" s="12"/>
      <c r="CQS26" s="12"/>
      <c r="CQT26" s="12"/>
      <c r="CQU26" s="12"/>
      <c r="CQV26" s="12"/>
      <c r="CQW26" s="12"/>
      <c r="CQX26" s="12"/>
      <c r="CQY26" s="12"/>
      <c r="CQZ26" s="12"/>
      <c r="CRA26" s="12"/>
      <c r="CRB26" s="12"/>
      <c r="CRC26" s="12"/>
      <c r="CRD26" s="12"/>
      <c r="CRE26" s="12"/>
      <c r="CRF26" s="12"/>
      <c r="CRG26" s="12"/>
      <c r="CRH26" s="12"/>
      <c r="CRI26" s="12"/>
      <c r="CRJ26" s="12"/>
      <c r="CRK26" s="12"/>
      <c r="CRL26" s="12"/>
      <c r="CRM26" s="12"/>
      <c r="CRN26" s="12"/>
      <c r="CRO26" s="12"/>
      <c r="CRP26" s="12"/>
      <c r="CRQ26" s="12"/>
      <c r="CRR26" s="12"/>
      <c r="CRS26" s="12"/>
      <c r="CRT26" s="12"/>
      <c r="CRU26" s="12"/>
      <c r="CRV26" s="12"/>
      <c r="CRW26" s="12"/>
      <c r="CRX26" s="12"/>
      <c r="CRY26" s="12"/>
      <c r="CRZ26" s="12"/>
      <c r="CSA26" s="12"/>
      <c r="CSB26" s="12"/>
      <c r="CSC26" s="12"/>
      <c r="CSD26" s="12"/>
      <c r="CSE26" s="12"/>
      <c r="CSF26" s="12"/>
      <c r="CSG26" s="12"/>
      <c r="CSH26" s="12"/>
      <c r="CSI26" s="12"/>
      <c r="CSJ26" s="12"/>
      <c r="CSK26" s="12"/>
      <c r="CSL26" s="12"/>
      <c r="CSM26" s="12"/>
      <c r="CSN26" s="12"/>
      <c r="CSO26" s="12"/>
      <c r="CSP26" s="12"/>
      <c r="CSQ26" s="12"/>
      <c r="CSR26" s="12"/>
      <c r="CSS26" s="12"/>
      <c r="CST26" s="12"/>
      <c r="CSU26" s="12"/>
      <c r="CSV26" s="12"/>
      <c r="CSW26" s="12"/>
      <c r="CSX26" s="12"/>
      <c r="CSY26" s="12"/>
      <c r="CSZ26" s="12"/>
      <c r="CTA26" s="12"/>
      <c r="CTB26" s="12"/>
      <c r="CTC26" s="12"/>
      <c r="CTD26" s="12"/>
      <c r="CTE26" s="12"/>
      <c r="CTF26" s="12"/>
      <c r="CTG26" s="12"/>
      <c r="CTH26" s="12"/>
      <c r="CTI26" s="12"/>
      <c r="CTJ26" s="12"/>
      <c r="CTK26" s="12"/>
      <c r="CTL26" s="12"/>
      <c r="CTM26" s="12"/>
      <c r="CTN26" s="12"/>
      <c r="CTO26" s="12"/>
      <c r="CTP26" s="12"/>
      <c r="CTQ26" s="12"/>
      <c r="CTR26" s="12"/>
      <c r="CTS26" s="12"/>
      <c r="CTT26" s="12"/>
      <c r="CTU26" s="12"/>
      <c r="CTV26" s="12"/>
      <c r="CTW26" s="12"/>
      <c r="CTX26" s="12"/>
      <c r="CTY26" s="12"/>
      <c r="CTZ26" s="12"/>
      <c r="CUA26" s="12"/>
      <c r="CUB26" s="12"/>
      <c r="CUC26" s="12"/>
      <c r="CUD26" s="12"/>
      <c r="CUE26" s="12"/>
      <c r="CUF26" s="12"/>
      <c r="CUG26" s="12"/>
      <c r="CUH26" s="12"/>
      <c r="CUI26" s="12"/>
      <c r="CUJ26" s="12"/>
      <c r="CUK26" s="12"/>
      <c r="CUL26" s="12"/>
      <c r="CUM26" s="12"/>
      <c r="CUN26" s="12"/>
      <c r="CUO26" s="12"/>
      <c r="CUP26" s="12"/>
      <c r="CUQ26" s="12"/>
      <c r="CUR26" s="12"/>
      <c r="CUS26" s="12"/>
      <c r="CUT26" s="12"/>
      <c r="CUU26" s="12"/>
      <c r="CUV26" s="12"/>
      <c r="CUW26" s="12"/>
      <c r="CUX26" s="12"/>
      <c r="CUY26" s="12"/>
      <c r="CUZ26" s="12"/>
      <c r="CVA26" s="12"/>
      <c r="CVB26" s="12"/>
      <c r="CVC26" s="12"/>
      <c r="CVD26" s="12"/>
      <c r="CVE26" s="12"/>
      <c r="CVF26" s="12"/>
      <c r="CVG26" s="12"/>
      <c r="CVH26" s="12"/>
      <c r="CVI26" s="12"/>
      <c r="CVJ26" s="12"/>
      <c r="CVK26" s="12"/>
      <c r="CVL26" s="12"/>
      <c r="CVM26" s="12"/>
      <c r="CVN26" s="12"/>
      <c r="CVO26" s="12"/>
      <c r="CVP26" s="12"/>
      <c r="CVQ26" s="12"/>
      <c r="CVR26" s="12"/>
      <c r="CVS26" s="12"/>
      <c r="CVT26" s="12"/>
      <c r="CVU26" s="12"/>
      <c r="CVV26" s="12"/>
      <c r="CVW26" s="12"/>
      <c r="CVX26" s="12"/>
      <c r="CVY26" s="12"/>
      <c r="CVZ26" s="12"/>
      <c r="CWA26" s="12"/>
      <c r="CWB26" s="12"/>
      <c r="CWC26" s="12"/>
      <c r="CWD26" s="12"/>
      <c r="CWE26" s="12"/>
      <c r="CWF26" s="12"/>
      <c r="CWG26" s="12"/>
      <c r="CWH26" s="12"/>
      <c r="CWI26" s="12"/>
      <c r="CWJ26" s="12"/>
      <c r="CWK26" s="12"/>
      <c r="CWL26" s="12"/>
      <c r="CWM26" s="12"/>
      <c r="CWN26" s="12"/>
      <c r="CWO26" s="12"/>
      <c r="CWP26" s="12"/>
      <c r="CWQ26" s="12"/>
      <c r="CWR26" s="12"/>
      <c r="CWS26" s="12"/>
      <c r="CWT26" s="12"/>
      <c r="CWU26" s="12"/>
      <c r="CWV26" s="12"/>
      <c r="CWW26" s="12"/>
      <c r="CWX26" s="12"/>
      <c r="CWY26" s="12"/>
      <c r="CWZ26" s="12"/>
      <c r="CXA26" s="12"/>
      <c r="CXB26" s="12"/>
      <c r="CXC26" s="12"/>
      <c r="CXD26" s="12"/>
      <c r="CXE26" s="12"/>
      <c r="CXF26" s="12"/>
      <c r="CXG26" s="12"/>
      <c r="CXH26" s="12"/>
      <c r="CXI26" s="12"/>
      <c r="CXJ26" s="12"/>
      <c r="CXK26" s="12"/>
      <c r="CXL26" s="12"/>
      <c r="CXM26" s="12"/>
      <c r="CXN26" s="12"/>
      <c r="CXO26" s="12"/>
      <c r="CXP26" s="12"/>
      <c r="CXQ26" s="12"/>
      <c r="CXR26" s="12"/>
      <c r="CXS26" s="12"/>
      <c r="CXT26" s="12"/>
      <c r="CXU26" s="12"/>
      <c r="CXV26" s="12"/>
      <c r="CXW26" s="12"/>
      <c r="CXX26" s="12"/>
      <c r="CXY26" s="12"/>
      <c r="CXZ26" s="12"/>
      <c r="CYA26" s="12"/>
      <c r="CYB26" s="12"/>
      <c r="CYC26" s="12"/>
      <c r="CYD26" s="12"/>
      <c r="CYE26" s="12"/>
      <c r="CYF26" s="12"/>
      <c r="CYG26" s="12"/>
      <c r="CYH26" s="12"/>
      <c r="CYI26" s="12"/>
      <c r="CYJ26" s="12"/>
      <c r="CYK26" s="12"/>
      <c r="CYL26" s="12"/>
      <c r="CYM26" s="12"/>
      <c r="CYN26" s="12"/>
      <c r="CYO26" s="12"/>
      <c r="CYP26" s="12"/>
      <c r="CYQ26" s="12"/>
      <c r="CYR26" s="12"/>
      <c r="CYS26" s="12"/>
      <c r="CYT26" s="12"/>
      <c r="CYU26" s="12"/>
      <c r="CYV26" s="12"/>
      <c r="CYW26" s="12"/>
      <c r="CYX26" s="12"/>
      <c r="CYY26" s="12"/>
      <c r="CYZ26" s="12"/>
      <c r="CZA26" s="12"/>
      <c r="CZB26" s="12"/>
      <c r="CZC26" s="12"/>
      <c r="CZD26" s="12"/>
      <c r="CZE26" s="12"/>
      <c r="CZF26" s="12"/>
      <c r="CZG26" s="12"/>
      <c r="CZH26" s="12"/>
      <c r="CZI26" s="12"/>
      <c r="CZJ26" s="12"/>
      <c r="CZK26" s="12"/>
      <c r="CZL26" s="12"/>
      <c r="CZM26" s="12"/>
      <c r="CZN26" s="12"/>
      <c r="CZO26" s="12"/>
      <c r="CZP26" s="12"/>
      <c r="CZQ26" s="12"/>
      <c r="CZR26" s="12"/>
      <c r="CZS26" s="12"/>
      <c r="CZT26" s="12"/>
      <c r="CZU26" s="12"/>
      <c r="CZV26" s="12"/>
      <c r="CZW26" s="12"/>
      <c r="CZX26" s="12"/>
      <c r="CZY26" s="12"/>
      <c r="CZZ26" s="12"/>
      <c r="DAA26" s="12"/>
      <c r="DAB26" s="12"/>
      <c r="DAC26" s="12"/>
      <c r="DAD26" s="12"/>
      <c r="DAE26" s="12"/>
      <c r="DAF26" s="12"/>
      <c r="DAG26" s="12"/>
      <c r="DAH26" s="12"/>
      <c r="DAI26" s="12"/>
      <c r="DAJ26" s="12"/>
      <c r="DAK26" s="12"/>
      <c r="DAL26" s="12"/>
      <c r="DAM26" s="12"/>
      <c r="DAN26" s="12"/>
      <c r="DAO26" s="12"/>
      <c r="DAP26" s="12"/>
      <c r="DAQ26" s="12"/>
      <c r="DAR26" s="12"/>
      <c r="DAS26" s="12"/>
      <c r="DAT26" s="12"/>
      <c r="DAU26" s="12"/>
      <c r="DAV26" s="12"/>
      <c r="DAW26" s="12"/>
      <c r="DAX26" s="12"/>
      <c r="DAY26" s="12"/>
      <c r="DAZ26" s="12"/>
      <c r="DBA26" s="12"/>
      <c r="DBB26" s="12"/>
      <c r="DBC26" s="12"/>
      <c r="DBD26" s="12"/>
      <c r="DBE26" s="12"/>
      <c r="DBF26" s="12"/>
      <c r="DBG26" s="12"/>
      <c r="DBH26" s="12"/>
      <c r="DBI26" s="12"/>
      <c r="DBJ26" s="12"/>
      <c r="DBK26" s="12"/>
      <c r="DBL26" s="12"/>
      <c r="DBM26" s="12"/>
      <c r="DBN26" s="12"/>
      <c r="DBO26" s="12"/>
      <c r="DBP26" s="12"/>
      <c r="DBQ26" s="12"/>
      <c r="DBR26" s="12"/>
      <c r="DBS26" s="12"/>
      <c r="DBT26" s="12"/>
      <c r="DBU26" s="12"/>
      <c r="DBV26" s="12"/>
      <c r="DBW26" s="12"/>
      <c r="DBX26" s="12"/>
      <c r="DBY26" s="12"/>
      <c r="DBZ26" s="12"/>
      <c r="DCA26" s="12"/>
      <c r="DCB26" s="12"/>
      <c r="DCC26" s="12"/>
      <c r="DCD26" s="12"/>
      <c r="DCE26" s="12"/>
      <c r="DCF26" s="12"/>
      <c r="DCG26" s="12"/>
      <c r="DCH26" s="12"/>
      <c r="DCI26" s="12"/>
      <c r="DCJ26" s="12"/>
      <c r="DCK26" s="12"/>
      <c r="DCL26" s="12"/>
      <c r="DCM26" s="12"/>
      <c r="DCN26" s="12"/>
      <c r="DCO26" s="12"/>
      <c r="DCP26" s="12"/>
      <c r="DCQ26" s="12"/>
      <c r="DCR26" s="12"/>
      <c r="DCS26" s="12"/>
      <c r="DCT26" s="12"/>
      <c r="DCU26" s="12"/>
      <c r="DCV26" s="12"/>
      <c r="DCW26" s="12"/>
      <c r="DCX26" s="12"/>
      <c r="DCY26" s="12"/>
      <c r="DCZ26" s="12"/>
      <c r="DDA26" s="12"/>
      <c r="DDB26" s="12"/>
      <c r="DDC26" s="12"/>
      <c r="DDD26" s="12"/>
      <c r="DDE26" s="12"/>
      <c r="DDF26" s="12"/>
      <c r="DDG26" s="12"/>
      <c r="DDH26" s="12"/>
      <c r="DDI26" s="12"/>
      <c r="DDJ26" s="12"/>
      <c r="DDK26" s="12"/>
      <c r="DDL26" s="12"/>
      <c r="DDM26" s="12"/>
      <c r="DDN26" s="12"/>
      <c r="DDO26" s="12"/>
      <c r="DDP26" s="12"/>
      <c r="DDQ26" s="12"/>
      <c r="DDR26" s="12"/>
      <c r="DDS26" s="12"/>
      <c r="DDT26" s="12"/>
      <c r="DDU26" s="12"/>
      <c r="DDV26" s="12"/>
      <c r="DDW26" s="12"/>
      <c r="DDX26" s="12"/>
      <c r="DDY26" s="12"/>
      <c r="DDZ26" s="12"/>
      <c r="DEA26" s="12"/>
      <c r="DEB26" s="12"/>
      <c r="DEC26" s="12"/>
      <c r="DED26" s="12"/>
      <c r="DEE26" s="12"/>
      <c r="DEF26" s="12"/>
      <c r="DEG26" s="12"/>
      <c r="DEH26" s="12"/>
      <c r="DEI26" s="12"/>
      <c r="DEJ26" s="12"/>
      <c r="DEK26" s="12"/>
      <c r="DEL26" s="12"/>
      <c r="DEM26" s="12"/>
      <c r="DEN26" s="12"/>
      <c r="DEO26" s="12"/>
      <c r="DEP26" s="12"/>
      <c r="DEQ26" s="12"/>
      <c r="DER26" s="12"/>
      <c r="DES26" s="12"/>
      <c r="DET26" s="12"/>
      <c r="DEU26" s="12"/>
      <c r="DEV26" s="12"/>
      <c r="DEW26" s="12"/>
      <c r="DEX26" s="12"/>
      <c r="DEY26" s="12"/>
      <c r="DEZ26" s="12"/>
      <c r="DFA26" s="12"/>
      <c r="DFB26" s="12"/>
      <c r="DFC26" s="12"/>
      <c r="DFD26" s="12"/>
      <c r="DFE26" s="12"/>
      <c r="DFF26" s="12"/>
      <c r="DFG26" s="12"/>
      <c r="DFH26" s="12"/>
      <c r="DFI26" s="12"/>
      <c r="DFJ26" s="12"/>
      <c r="DFK26" s="12"/>
      <c r="DFL26" s="12"/>
      <c r="DFM26" s="12"/>
      <c r="DFN26" s="12"/>
      <c r="DFO26" s="12"/>
      <c r="DFP26" s="12"/>
      <c r="DFQ26" s="12"/>
      <c r="DFR26" s="12"/>
      <c r="DFS26" s="12"/>
      <c r="DFT26" s="12"/>
      <c r="DFU26" s="12"/>
      <c r="DFV26" s="12"/>
      <c r="DFW26" s="12"/>
      <c r="DFX26" s="12"/>
      <c r="DFY26" s="12"/>
      <c r="DFZ26" s="12"/>
      <c r="DGA26" s="12"/>
      <c r="DGB26" s="12"/>
      <c r="DGC26" s="12"/>
      <c r="DGD26" s="12"/>
      <c r="DGE26" s="12"/>
      <c r="DGF26" s="12"/>
      <c r="DGG26" s="12"/>
      <c r="DGH26" s="12"/>
      <c r="DGI26" s="12"/>
      <c r="DGJ26" s="12"/>
      <c r="DGK26" s="12"/>
      <c r="DGL26" s="12"/>
      <c r="DGM26" s="12"/>
      <c r="DGN26" s="12"/>
      <c r="DGO26" s="12"/>
      <c r="DGP26" s="12"/>
      <c r="DGQ26" s="12"/>
      <c r="DGR26" s="12"/>
      <c r="DGS26" s="12"/>
      <c r="DGT26" s="12"/>
      <c r="DGU26" s="12"/>
      <c r="DGV26" s="12"/>
      <c r="DGW26" s="12"/>
      <c r="DGX26" s="12"/>
      <c r="DGY26" s="12"/>
      <c r="DGZ26" s="12"/>
      <c r="DHA26" s="12"/>
      <c r="DHB26" s="12"/>
      <c r="DHC26" s="12"/>
      <c r="DHD26" s="12"/>
      <c r="DHE26" s="12"/>
      <c r="DHF26" s="12"/>
      <c r="DHG26" s="12"/>
      <c r="DHH26" s="12"/>
      <c r="DHI26" s="12"/>
      <c r="DHJ26" s="12"/>
      <c r="DHK26" s="12"/>
      <c r="DHL26" s="12"/>
      <c r="DHM26" s="12"/>
      <c r="DHN26" s="12"/>
      <c r="DHO26" s="12"/>
      <c r="DHP26" s="12"/>
      <c r="DHQ26" s="12"/>
      <c r="DHR26" s="12"/>
      <c r="DHS26" s="12"/>
      <c r="DHT26" s="12"/>
      <c r="DHU26" s="12"/>
      <c r="DHV26" s="12"/>
      <c r="DHW26" s="12"/>
      <c r="DHX26" s="12"/>
      <c r="DHY26" s="12"/>
      <c r="DHZ26" s="12"/>
      <c r="DIA26" s="12"/>
      <c r="DIB26" s="12"/>
      <c r="DIC26" s="12"/>
      <c r="DID26" s="12"/>
      <c r="DIE26" s="12"/>
      <c r="DIF26" s="12"/>
      <c r="DIG26" s="12"/>
      <c r="DIH26" s="12"/>
      <c r="DII26" s="12"/>
      <c r="DIJ26" s="12"/>
      <c r="DIK26" s="12"/>
      <c r="DIL26" s="12"/>
      <c r="DIM26" s="12"/>
      <c r="DIN26" s="12"/>
      <c r="DIO26" s="12"/>
      <c r="DIP26" s="12"/>
      <c r="DIQ26" s="12"/>
      <c r="DIR26" s="12"/>
      <c r="DIS26" s="12"/>
      <c r="DIT26" s="12"/>
      <c r="DIU26" s="12"/>
      <c r="DIV26" s="12"/>
      <c r="DIW26" s="12"/>
      <c r="DIX26" s="12"/>
      <c r="DIY26" s="12"/>
      <c r="DIZ26" s="12"/>
      <c r="DJA26" s="12"/>
      <c r="DJB26" s="12"/>
      <c r="DJC26" s="12"/>
      <c r="DJD26" s="12"/>
      <c r="DJE26" s="12"/>
      <c r="DJF26" s="12"/>
      <c r="DJG26" s="12"/>
      <c r="DJH26" s="12"/>
      <c r="DJI26" s="12"/>
      <c r="DJJ26" s="12"/>
      <c r="DJK26" s="12"/>
      <c r="DJL26" s="12"/>
      <c r="DJM26" s="12"/>
      <c r="DJN26" s="12"/>
      <c r="DJO26" s="12"/>
      <c r="DJP26" s="12"/>
      <c r="DJQ26" s="12"/>
      <c r="DJR26" s="12"/>
      <c r="DJS26" s="12"/>
      <c r="DJT26" s="12"/>
      <c r="DJU26" s="12"/>
      <c r="DJV26" s="12"/>
      <c r="DJW26" s="12"/>
      <c r="DJX26" s="12"/>
      <c r="DJY26" s="12"/>
      <c r="DJZ26" s="12"/>
      <c r="DKA26" s="12"/>
      <c r="DKB26" s="12"/>
      <c r="DKC26" s="12"/>
      <c r="DKD26" s="12"/>
      <c r="DKE26" s="12"/>
      <c r="DKF26" s="12"/>
      <c r="DKG26" s="12"/>
      <c r="DKH26" s="12"/>
      <c r="DKI26" s="12"/>
      <c r="DKJ26" s="12"/>
      <c r="DKK26" s="12"/>
      <c r="DKL26" s="12"/>
      <c r="DKM26" s="12"/>
      <c r="DKN26" s="12"/>
      <c r="DKO26" s="12"/>
      <c r="DKP26" s="12"/>
      <c r="DKQ26" s="12"/>
      <c r="DKR26" s="12"/>
      <c r="DKS26" s="12"/>
      <c r="DKT26" s="12"/>
      <c r="DKU26" s="12"/>
      <c r="DKV26" s="12"/>
      <c r="DKW26" s="12"/>
      <c r="DKX26" s="12"/>
      <c r="DKY26" s="12"/>
      <c r="DKZ26" s="12"/>
      <c r="DLA26" s="12"/>
      <c r="DLB26" s="12"/>
      <c r="DLC26" s="12"/>
      <c r="DLD26" s="12"/>
      <c r="DLE26" s="12"/>
      <c r="DLF26" s="12"/>
      <c r="DLG26" s="12"/>
      <c r="DLH26" s="12"/>
      <c r="DLI26" s="12"/>
      <c r="DLJ26" s="12"/>
      <c r="DLK26" s="12"/>
      <c r="DLL26" s="12"/>
      <c r="DLM26" s="12"/>
      <c r="DLN26" s="12"/>
      <c r="DLO26" s="12"/>
      <c r="DLP26" s="12"/>
      <c r="DLQ26" s="12"/>
      <c r="DLR26" s="12"/>
      <c r="DLS26" s="12"/>
      <c r="DLT26" s="12"/>
      <c r="DLU26" s="12"/>
      <c r="DLV26" s="12"/>
      <c r="DLW26" s="12"/>
      <c r="DLX26" s="12"/>
      <c r="DLY26" s="12"/>
      <c r="DLZ26" s="12"/>
      <c r="DMA26" s="12"/>
      <c r="DMB26" s="12"/>
      <c r="DMC26" s="12"/>
      <c r="DMD26" s="12"/>
      <c r="DME26" s="12"/>
      <c r="DMF26" s="12"/>
      <c r="DMG26" s="12"/>
      <c r="DMH26" s="12"/>
      <c r="DMI26" s="12"/>
      <c r="DMJ26" s="12"/>
      <c r="DMK26" s="12"/>
      <c r="DML26" s="12"/>
      <c r="DMM26" s="12"/>
      <c r="DMN26" s="12"/>
      <c r="DMO26" s="12"/>
      <c r="DMP26" s="12"/>
      <c r="DMQ26" s="12"/>
      <c r="DMR26" s="12"/>
      <c r="DMS26" s="12"/>
      <c r="DMT26" s="12"/>
      <c r="DMU26" s="12"/>
      <c r="DMV26" s="12"/>
      <c r="DMW26" s="12"/>
      <c r="DMX26" s="12"/>
      <c r="DMY26" s="12"/>
      <c r="DMZ26" s="12"/>
      <c r="DNA26" s="12"/>
      <c r="DNB26" s="12"/>
      <c r="DNC26" s="12"/>
      <c r="DND26" s="12"/>
      <c r="DNE26" s="12"/>
      <c r="DNF26" s="12"/>
      <c r="DNG26" s="12"/>
      <c r="DNH26" s="12"/>
      <c r="DNI26" s="12"/>
      <c r="DNJ26" s="12"/>
      <c r="DNK26" s="12"/>
      <c r="DNL26" s="12"/>
      <c r="DNM26" s="12"/>
      <c r="DNN26" s="12"/>
      <c r="DNO26" s="12"/>
      <c r="DNP26" s="12"/>
      <c r="DNQ26" s="12"/>
      <c r="DNR26" s="12"/>
      <c r="DNS26" s="12"/>
      <c r="DNT26" s="12"/>
      <c r="DNU26" s="12"/>
      <c r="DNV26" s="12"/>
      <c r="DNW26" s="12"/>
      <c r="DNX26" s="12"/>
      <c r="DNY26" s="12"/>
      <c r="DNZ26" s="12"/>
      <c r="DOA26" s="12"/>
      <c r="DOB26" s="12"/>
      <c r="DOC26" s="12"/>
      <c r="DOD26" s="12"/>
      <c r="DOE26" s="12"/>
      <c r="DOF26" s="12"/>
      <c r="DOG26" s="12"/>
      <c r="DOH26" s="12"/>
      <c r="DOI26" s="12"/>
      <c r="DOJ26" s="12"/>
      <c r="DOK26" s="12"/>
      <c r="DOL26" s="12"/>
      <c r="DOM26" s="12"/>
      <c r="DON26" s="12"/>
      <c r="DOO26" s="12"/>
      <c r="DOP26" s="12"/>
      <c r="DOQ26" s="12"/>
      <c r="DOR26" s="12"/>
      <c r="DOS26" s="12"/>
      <c r="DOT26" s="12"/>
      <c r="DOU26" s="12"/>
      <c r="DOV26" s="12"/>
      <c r="DOW26" s="12"/>
      <c r="DOX26" s="12"/>
      <c r="DOY26" s="12"/>
      <c r="DOZ26" s="12"/>
      <c r="DPA26" s="12"/>
      <c r="DPB26" s="12"/>
      <c r="DPC26" s="12"/>
      <c r="DPD26" s="12"/>
      <c r="DPE26" s="12"/>
      <c r="DPF26" s="12"/>
      <c r="DPG26" s="12"/>
      <c r="DPH26" s="12"/>
      <c r="DPI26" s="12"/>
      <c r="DPJ26" s="12"/>
      <c r="DPK26" s="12"/>
      <c r="DPL26" s="12"/>
      <c r="DPM26" s="12"/>
      <c r="DPN26" s="12"/>
      <c r="DPO26" s="12"/>
      <c r="DPP26" s="12"/>
      <c r="DPQ26" s="12"/>
      <c r="DPR26" s="12"/>
      <c r="DPS26" s="12"/>
      <c r="DPT26" s="12"/>
      <c r="DPU26" s="12"/>
      <c r="DPV26" s="12"/>
      <c r="DPW26" s="12"/>
      <c r="DPX26" s="12"/>
      <c r="DPY26" s="12"/>
      <c r="DPZ26" s="12"/>
      <c r="DQA26" s="12"/>
      <c r="DQB26" s="12"/>
      <c r="DQC26" s="12"/>
      <c r="DQD26" s="12"/>
      <c r="DQE26" s="12"/>
      <c r="DQF26" s="12"/>
      <c r="DQG26" s="12"/>
      <c r="DQH26" s="12"/>
      <c r="DQI26" s="12"/>
      <c r="DQJ26" s="12"/>
      <c r="DQK26" s="12"/>
      <c r="DQL26" s="12"/>
      <c r="DQM26" s="12"/>
      <c r="DQN26" s="12"/>
      <c r="DQO26" s="12"/>
      <c r="DQP26" s="12"/>
      <c r="DQQ26" s="12"/>
      <c r="DQR26" s="12"/>
      <c r="DQS26" s="12"/>
      <c r="DQT26" s="12"/>
      <c r="DQU26" s="12"/>
      <c r="DQV26" s="12"/>
      <c r="DQW26" s="12"/>
      <c r="DQX26" s="12"/>
      <c r="DQY26" s="12"/>
      <c r="DQZ26" s="12"/>
      <c r="DRA26" s="12"/>
      <c r="DRB26" s="12"/>
      <c r="DRC26" s="12"/>
      <c r="DRD26" s="12"/>
      <c r="DRE26" s="12"/>
      <c r="DRF26" s="12"/>
      <c r="DRG26" s="12"/>
      <c r="DRH26" s="12"/>
      <c r="DRI26" s="12"/>
      <c r="DRJ26" s="12"/>
      <c r="DRK26" s="12"/>
      <c r="DRL26" s="12"/>
      <c r="DRM26" s="12"/>
      <c r="DRN26" s="12"/>
      <c r="DRO26" s="12"/>
      <c r="DRP26" s="12"/>
      <c r="DRQ26" s="12"/>
      <c r="DRR26" s="12"/>
      <c r="DRS26" s="12"/>
      <c r="DRT26" s="12"/>
      <c r="DRU26" s="12"/>
      <c r="DRV26" s="12"/>
      <c r="DRW26" s="12"/>
      <c r="DRX26" s="12"/>
      <c r="DRY26" s="12"/>
      <c r="DRZ26" s="12"/>
      <c r="DSA26" s="12"/>
      <c r="DSB26" s="12"/>
      <c r="DSC26" s="12"/>
      <c r="DSD26" s="12"/>
      <c r="DSE26" s="12"/>
      <c r="DSF26" s="12"/>
      <c r="DSG26" s="12"/>
      <c r="DSH26" s="12"/>
      <c r="DSI26" s="12"/>
      <c r="DSJ26" s="12"/>
      <c r="DSK26" s="12"/>
      <c r="DSL26" s="12"/>
      <c r="DSM26" s="12"/>
      <c r="DSN26" s="12"/>
      <c r="DSO26" s="12"/>
      <c r="DSP26" s="12"/>
      <c r="DSQ26" s="12"/>
      <c r="DSR26" s="12"/>
      <c r="DSS26" s="12"/>
      <c r="DST26" s="12"/>
      <c r="DSU26" s="12"/>
      <c r="DSV26" s="12"/>
      <c r="DSW26" s="12"/>
      <c r="DSX26" s="12"/>
      <c r="DSY26" s="12"/>
      <c r="DSZ26" s="12"/>
      <c r="DTA26" s="12"/>
      <c r="DTB26" s="12"/>
      <c r="DTC26" s="12"/>
      <c r="DTD26" s="12"/>
      <c r="DTE26" s="12"/>
      <c r="DTF26" s="12"/>
      <c r="DTG26" s="12"/>
      <c r="DTH26" s="12"/>
      <c r="DTI26" s="12"/>
      <c r="DTJ26" s="12"/>
      <c r="DTK26" s="12"/>
      <c r="DTL26" s="12"/>
      <c r="DTM26" s="12"/>
      <c r="DTN26" s="12"/>
      <c r="DTO26" s="12"/>
      <c r="DTP26" s="12"/>
      <c r="DTQ26" s="12"/>
      <c r="DTR26" s="12"/>
      <c r="DTS26" s="12"/>
      <c r="DTT26" s="12"/>
      <c r="DTU26" s="12"/>
      <c r="DTV26" s="12"/>
      <c r="DTW26" s="12"/>
      <c r="DTX26" s="12"/>
      <c r="DTY26" s="12"/>
      <c r="DTZ26" s="12"/>
      <c r="DUA26" s="12"/>
      <c r="DUB26" s="12"/>
      <c r="DUC26" s="12"/>
      <c r="DUD26" s="12"/>
      <c r="DUE26" s="12"/>
      <c r="DUF26" s="12"/>
      <c r="DUG26" s="12"/>
      <c r="DUH26" s="12"/>
      <c r="DUI26" s="12"/>
      <c r="DUJ26" s="12"/>
      <c r="DUK26" s="12"/>
      <c r="DUL26" s="12"/>
      <c r="DUM26" s="12"/>
      <c r="DUN26" s="12"/>
      <c r="DUO26" s="12"/>
      <c r="DUP26" s="12"/>
      <c r="DUQ26" s="12"/>
      <c r="DUR26" s="12"/>
      <c r="DUS26" s="12"/>
      <c r="DUT26" s="12"/>
      <c r="DUU26" s="12"/>
      <c r="DUV26" s="12"/>
      <c r="DUW26" s="12"/>
      <c r="DUX26" s="12"/>
      <c r="DUY26" s="12"/>
      <c r="DUZ26" s="12"/>
      <c r="DVA26" s="12"/>
      <c r="DVB26" s="12"/>
      <c r="DVC26" s="12"/>
      <c r="DVD26" s="12"/>
      <c r="DVE26" s="12"/>
      <c r="DVF26" s="12"/>
      <c r="DVG26" s="12"/>
      <c r="DVH26" s="12"/>
      <c r="DVI26" s="12"/>
      <c r="DVJ26" s="12"/>
      <c r="DVK26" s="12"/>
      <c r="DVL26" s="12"/>
      <c r="DVM26" s="12"/>
      <c r="DVN26" s="12"/>
      <c r="DVO26" s="12"/>
      <c r="DVP26" s="12"/>
      <c r="DVQ26" s="12"/>
      <c r="DVR26" s="12"/>
      <c r="DVS26" s="12"/>
      <c r="DVT26" s="12"/>
      <c r="DVU26" s="12"/>
      <c r="DVV26" s="12"/>
      <c r="DVW26" s="12"/>
      <c r="DVX26" s="12"/>
      <c r="DVY26" s="12"/>
      <c r="DVZ26" s="12"/>
      <c r="DWA26" s="12"/>
      <c r="DWB26" s="12"/>
      <c r="DWC26" s="12"/>
      <c r="DWD26" s="12"/>
      <c r="DWE26" s="12"/>
      <c r="DWF26" s="12"/>
      <c r="DWG26" s="12"/>
      <c r="DWH26" s="12"/>
      <c r="DWI26" s="12"/>
      <c r="DWJ26" s="12"/>
      <c r="DWK26" s="12"/>
      <c r="DWL26" s="12"/>
      <c r="DWM26" s="12"/>
      <c r="DWN26" s="12"/>
      <c r="DWO26" s="12"/>
      <c r="DWP26" s="12"/>
      <c r="DWQ26" s="12"/>
      <c r="DWR26" s="12"/>
      <c r="DWS26" s="12"/>
      <c r="DWT26" s="12"/>
      <c r="DWU26" s="12"/>
      <c r="DWV26" s="12"/>
      <c r="DWW26" s="12"/>
      <c r="DWX26" s="12"/>
      <c r="DWY26" s="12"/>
      <c r="DWZ26" s="12"/>
      <c r="DXA26" s="12"/>
      <c r="DXB26" s="12"/>
      <c r="DXC26" s="12"/>
      <c r="DXD26" s="12"/>
      <c r="DXE26" s="12"/>
      <c r="DXF26" s="12"/>
      <c r="DXG26" s="12"/>
      <c r="DXH26" s="12"/>
      <c r="DXI26" s="12"/>
      <c r="DXJ26" s="12"/>
      <c r="DXK26" s="12"/>
      <c r="DXL26" s="12"/>
      <c r="DXM26" s="12"/>
      <c r="DXN26" s="12"/>
      <c r="DXO26" s="12"/>
      <c r="DXP26" s="12"/>
      <c r="DXQ26" s="12"/>
      <c r="DXR26" s="12"/>
      <c r="DXS26" s="12"/>
      <c r="DXT26" s="12"/>
      <c r="DXU26" s="12"/>
      <c r="DXV26" s="12"/>
      <c r="DXW26" s="12"/>
      <c r="DXX26" s="12"/>
      <c r="DXY26" s="12"/>
      <c r="DXZ26" s="12"/>
      <c r="DYA26" s="12"/>
      <c r="DYB26" s="12"/>
      <c r="DYC26" s="12"/>
      <c r="DYD26" s="12"/>
      <c r="DYE26" s="12"/>
      <c r="DYF26" s="12"/>
      <c r="DYG26" s="12"/>
      <c r="DYH26" s="12"/>
      <c r="DYI26" s="12"/>
      <c r="DYJ26" s="12"/>
      <c r="DYK26" s="12"/>
      <c r="DYL26" s="12"/>
      <c r="DYM26" s="12"/>
      <c r="DYN26" s="12"/>
      <c r="DYO26" s="12"/>
      <c r="DYP26" s="12"/>
      <c r="DYQ26" s="12"/>
      <c r="DYR26" s="12"/>
      <c r="DYS26" s="12"/>
      <c r="DYT26" s="12"/>
      <c r="DYU26" s="12"/>
      <c r="DYV26" s="12"/>
      <c r="DYW26" s="12"/>
      <c r="DYX26" s="12"/>
      <c r="DYY26" s="12"/>
      <c r="DYZ26" s="12"/>
      <c r="DZA26" s="12"/>
      <c r="DZB26" s="12"/>
      <c r="DZC26" s="12"/>
      <c r="DZD26" s="12"/>
      <c r="DZE26" s="12"/>
      <c r="DZF26" s="12"/>
      <c r="DZG26" s="12"/>
      <c r="DZH26" s="12"/>
      <c r="DZI26" s="12"/>
      <c r="DZJ26" s="12"/>
      <c r="DZK26" s="12"/>
      <c r="DZL26" s="12"/>
      <c r="DZM26" s="12"/>
      <c r="DZN26" s="12"/>
      <c r="DZO26" s="12"/>
      <c r="DZP26" s="12"/>
      <c r="DZQ26" s="12"/>
      <c r="DZR26" s="12"/>
      <c r="DZS26" s="12"/>
      <c r="DZT26" s="12"/>
      <c r="DZU26" s="12"/>
      <c r="DZV26" s="12"/>
      <c r="DZW26" s="12"/>
      <c r="DZX26" s="12"/>
      <c r="DZY26" s="12"/>
      <c r="DZZ26" s="12"/>
      <c r="EAA26" s="12"/>
      <c r="EAB26" s="12"/>
      <c r="EAC26" s="12"/>
      <c r="EAD26" s="12"/>
      <c r="EAE26" s="12"/>
      <c r="EAF26" s="12"/>
      <c r="EAG26" s="12"/>
      <c r="EAH26" s="12"/>
      <c r="EAI26" s="12"/>
      <c r="EAJ26" s="12"/>
      <c r="EAK26" s="12"/>
      <c r="EAL26" s="12"/>
      <c r="EAM26" s="12"/>
      <c r="EAN26" s="12"/>
      <c r="EAO26" s="12"/>
      <c r="EAP26" s="12"/>
      <c r="EAQ26" s="12"/>
      <c r="EAR26" s="12"/>
      <c r="EAS26" s="12"/>
      <c r="EAT26" s="12"/>
      <c r="EAU26" s="12"/>
      <c r="EAV26" s="12"/>
      <c r="EAW26" s="12"/>
      <c r="EAX26" s="12"/>
      <c r="EAY26" s="12"/>
      <c r="EAZ26" s="12"/>
      <c r="EBA26" s="12"/>
      <c r="EBB26" s="12"/>
      <c r="EBC26" s="12"/>
      <c r="EBD26" s="12"/>
      <c r="EBE26" s="12"/>
      <c r="EBF26" s="12"/>
      <c r="EBG26" s="12"/>
      <c r="EBH26" s="12"/>
      <c r="EBI26" s="12"/>
      <c r="EBJ26" s="12"/>
      <c r="EBK26" s="12"/>
      <c r="EBL26" s="12"/>
      <c r="EBM26" s="12"/>
      <c r="EBN26" s="12"/>
      <c r="EBO26" s="12"/>
      <c r="EBP26" s="12"/>
      <c r="EBQ26" s="12"/>
      <c r="EBR26" s="12"/>
      <c r="EBS26" s="12"/>
      <c r="EBT26" s="12"/>
      <c r="EBU26" s="12"/>
      <c r="EBV26" s="12"/>
      <c r="EBW26" s="12"/>
      <c r="EBX26" s="12"/>
      <c r="EBY26" s="12"/>
      <c r="EBZ26" s="12"/>
      <c r="ECA26" s="12"/>
      <c r="ECB26" s="12"/>
      <c r="ECC26" s="12"/>
      <c r="ECD26" s="12"/>
      <c r="ECE26" s="12"/>
      <c r="ECF26" s="12"/>
      <c r="ECG26" s="12"/>
      <c r="ECH26" s="12"/>
      <c r="ECI26" s="12"/>
      <c r="ECJ26" s="12"/>
      <c r="ECK26" s="12"/>
      <c r="ECL26" s="12"/>
      <c r="ECM26" s="12"/>
      <c r="ECN26" s="12"/>
      <c r="ECO26" s="12"/>
      <c r="ECP26" s="12"/>
      <c r="ECQ26" s="12"/>
      <c r="ECR26" s="12"/>
      <c r="ECS26" s="12"/>
      <c r="ECT26" s="12"/>
      <c r="ECU26" s="12"/>
      <c r="ECV26" s="12"/>
      <c r="ECW26" s="12"/>
      <c r="ECX26" s="12"/>
      <c r="ECY26" s="12"/>
      <c r="ECZ26" s="12"/>
      <c r="EDA26" s="12"/>
      <c r="EDB26" s="12"/>
      <c r="EDC26" s="12"/>
      <c r="EDD26" s="12"/>
      <c r="EDE26" s="12"/>
      <c r="EDF26" s="12"/>
      <c r="EDG26" s="12"/>
      <c r="EDH26" s="12"/>
      <c r="EDI26" s="12"/>
      <c r="EDJ26" s="12"/>
      <c r="EDK26" s="12"/>
      <c r="EDL26" s="12"/>
      <c r="EDM26" s="12"/>
      <c r="EDN26" s="12"/>
      <c r="EDO26" s="12"/>
      <c r="EDP26" s="12"/>
      <c r="EDQ26" s="12"/>
      <c r="EDR26" s="12"/>
      <c r="EDS26" s="12"/>
      <c r="EDT26" s="12"/>
      <c r="EDU26" s="12"/>
      <c r="EDV26" s="12"/>
      <c r="EDW26" s="12"/>
      <c r="EDX26" s="12"/>
      <c r="EDY26" s="12"/>
      <c r="EDZ26" s="12"/>
      <c r="EEA26" s="12"/>
      <c r="EEB26" s="12"/>
      <c r="EEC26" s="12"/>
      <c r="EED26" s="12"/>
      <c r="EEE26" s="12"/>
      <c r="EEF26" s="12"/>
      <c r="EEG26" s="12"/>
      <c r="EEH26" s="12"/>
      <c r="EEI26" s="12"/>
      <c r="EEJ26" s="12"/>
      <c r="EEK26" s="12"/>
      <c r="EEL26" s="12"/>
      <c r="EEM26" s="12"/>
      <c r="EEN26" s="12"/>
      <c r="EEO26" s="12"/>
      <c r="EEP26" s="12"/>
      <c r="EEQ26" s="12"/>
      <c r="EER26" s="12"/>
      <c r="EES26" s="12"/>
      <c r="EET26" s="12"/>
      <c r="EEU26" s="12"/>
      <c r="EEV26" s="12"/>
      <c r="EEW26" s="12"/>
      <c r="EEX26" s="12"/>
      <c r="EEY26" s="12"/>
      <c r="EEZ26" s="12"/>
      <c r="EFA26" s="12"/>
      <c r="EFB26" s="12"/>
      <c r="EFC26" s="12"/>
      <c r="EFD26" s="12"/>
      <c r="EFE26" s="12"/>
      <c r="EFF26" s="12"/>
      <c r="EFG26" s="12"/>
      <c r="EFH26" s="12"/>
      <c r="EFI26" s="12"/>
      <c r="EFJ26" s="12"/>
      <c r="EFK26" s="12"/>
      <c r="EFL26" s="12"/>
      <c r="EFM26" s="12"/>
      <c r="EFN26" s="12"/>
      <c r="EFO26" s="12"/>
      <c r="EFP26" s="12"/>
      <c r="EFQ26" s="12"/>
      <c r="EFR26" s="12"/>
      <c r="EFS26" s="12"/>
      <c r="EFT26" s="12"/>
      <c r="EFU26" s="12"/>
      <c r="EFV26" s="12"/>
      <c r="EFW26" s="12"/>
      <c r="EFX26" s="12"/>
      <c r="EFY26" s="12"/>
      <c r="EFZ26" s="12"/>
      <c r="EGA26" s="12"/>
      <c r="EGB26" s="12"/>
      <c r="EGC26" s="12"/>
      <c r="EGD26" s="12"/>
      <c r="EGE26" s="12"/>
      <c r="EGF26" s="12"/>
      <c r="EGG26" s="12"/>
      <c r="EGH26" s="12"/>
      <c r="EGI26" s="12"/>
      <c r="EGJ26" s="12"/>
      <c r="EGK26" s="12"/>
      <c r="EGL26" s="12"/>
      <c r="EGM26" s="12"/>
      <c r="EGN26" s="12"/>
      <c r="EGO26" s="12"/>
      <c r="EGP26" s="12"/>
      <c r="EGQ26" s="12"/>
      <c r="EGR26" s="12"/>
      <c r="EGS26" s="12"/>
      <c r="EGT26" s="12"/>
      <c r="EGU26" s="12"/>
      <c r="EGV26" s="12"/>
      <c r="EGW26" s="12"/>
      <c r="EGX26" s="12"/>
      <c r="EGY26" s="12"/>
      <c r="EGZ26" s="12"/>
      <c r="EHA26" s="12"/>
      <c r="EHB26" s="12"/>
      <c r="EHC26" s="12"/>
      <c r="EHD26" s="12"/>
      <c r="EHE26" s="12"/>
      <c r="EHF26" s="12"/>
      <c r="EHG26" s="12"/>
      <c r="EHH26" s="12"/>
      <c r="EHI26" s="12"/>
      <c r="EHJ26" s="12"/>
      <c r="EHK26" s="12"/>
      <c r="EHL26" s="12"/>
      <c r="EHM26" s="12"/>
      <c r="EHN26" s="12"/>
      <c r="EHO26" s="12"/>
      <c r="EHP26" s="12"/>
      <c r="EHQ26" s="12"/>
      <c r="EHR26" s="12"/>
      <c r="EHS26" s="12"/>
      <c r="EHT26" s="12"/>
      <c r="EHU26" s="12"/>
      <c r="EHV26" s="12"/>
      <c r="EHW26" s="12"/>
      <c r="EHX26" s="12"/>
      <c r="EHY26" s="12"/>
      <c r="EHZ26" s="12"/>
      <c r="EIA26" s="12"/>
      <c r="EIB26" s="12"/>
      <c r="EIC26" s="12"/>
      <c r="EID26" s="12"/>
      <c r="EIE26" s="12"/>
      <c r="EIF26" s="12"/>
      <c r="EIG26" s="12"/>
      <c r="EIH26" s="12"/>
      <c r="EII26" s="12"/>
      <c r="EIJ26" s="12"/>
      <c r="EIK26" s="12"/>
      <c r="EIL26" s="12"/>
      <c r="EIM26" s="12"/>
      <c r="EIN26" s="12"/>
      <c r="EIO26" s="12"/>
      <c r="EIP26" s="12"/>
      <c r="EIQ26" s="12"/>
      <c r="EIR26" s="12"/>
      <c r="EIS26" s="12"/>
      <c r="EIT26" s="12"/>
      <c r="EIU26" s="12"/>
      <c r="EIV26" s="12"/>
      <c r="EIW26" s="12"/>
      <c r="EIX26" s="12"/>
      <c r="EIY26" s="12"/>
      <c r="EIZ26" s="12"/>
      <c r="EJA26" s="12"/>
      <c r="EJB26" s="12"/>
      <c r="EJC26" s="12"/>
      <c r="EJD26" s="12"/>
      <c r="EJE26" s="12"/>
      <c r="EJF26" s="12"/>
      <c r="EJG26" s="12"/>
      <c r="EJH26" s="12"/>
      <c r="EJI26" s="12"/>
      <c r="EJJ26" s="12"/>
      <c r="EJK26" s="12"/>
      <c r="EJL26" s="12"/>
      <c r="EJM26" s="12"/>
      <c r="EJN26" s="12"/>
      <c r="EJO26" s="12"/>
      <c r="EJP26" s="12"/>
      <c r="EJQ26" s="12"/>
      <c r="EJR26" s="12"/>
      <c r="EJS26" s="12"/>
      <c r="EJT26" s="12"/>
      <c r="EJU26" s="12"/>
      <c r="EJV26" s="12"/>
      <c r="EJW26" s="12"/>
      <c r="EJX26" s="12"/>
      <c r="EJY26" s="12"/>
      <c r="EJZ26" s="12"/>
      <c r="EKA26" s="12"/>
      <c r="EKB26" s="12"/>
      <c r="EKC26" s="12"/>
      <c r="EKD26" s="12"/>
      <c r="EKE26" s="12"/>
      <c r="EKF26" s="12"/>
      <c r="EKG26" s="12"/>
      <c r="EKH26" s="12"/>
      <c r="EKI26" s="12"/>
      <c r="EKJ26" s="12"/>
      <c r="EKK26" s="12"/>
      <c r="EKL26" s="12"/>
      <c r="EKM26" s="12"/>
      <c r="EKN26" s="12"/>
      <c r="EKO26" s="12"/>
      <c r="EKP26" s="12"/>
      <c r="EKQ26" s="12"/>
      <c r="EKR26" s="12"/>
      <c r="EKS26" s="12"/>
      <c r="EKT26" s="12"/>
      <c r="EKU26" s="12"/>
      <c r="EKV26" s="12"/>
      <c r="EKW26" s="12"/>
      <c r="EKX26" s="12"/>
      <c r="EKY26" s="12"/>
      <c r="EKZ26" s="12"/>
      <c r="ELA26" s="12"/>
      <c r="ELB26" s="12"/>
      <c r="ELC26" s="12"/>
      <c r="ELD26" s="12"/>
      <c r="ELE26" s="12"/>
      <c r="ELF26" s="12"/>
      <c r="ELG26" s="12"/>
      <c r="ELH26" s="12"/>
      <c r="ELI26" s="12"/>
      <c r="ELJ26" s="12"/>
      <c r="ELK26" s="12"/>
      <c r="ELL26" s="12"/>
      <c r="ELM26" s="12"/>
      <c r="ELN26" s="12"/>
      <c r="ELO26" s="12"/>
      <c r="ELP26" s="12"/>
      <c r="ELQ26" s="12"/>
      <c r="ELR26" s="12"/>
      <c r="ELS26" s="12"/>
      <c r="ELT26" s="12"/>
      <c r="ELU26" s="12"/>
      <c r="ELV26" s="12"/>
      <c r="ELW26" s="12"/>
      <c r="ELX26" s="12"/>
      <c r="ELY26" s="12"/>
      <c r="ELZ26" s="12"/>
      <c r="EMA26" s="12"/>
      <c r="EMB26" s="12"/>
      <c r="EMC26" s="12"/>
      <c r="EMD26" s="12"/>
      <c r="EME26" s="12"/>
      <c r="EMF26" s="12"/>
      <c r="EMG26" s="12"/>
      <c r="EMH26" s="12"/>
      <c r="EMI26" s="12"/>
      <c r="EMJ26" s="12"/>
      <c r="EMK26" s="12"/>
      <c r="EML26" s="12"/>
      <c r="EMM26" s="12"/>
      <c r="EMN26" s="12"/>
      <c r="EMO26" s="12"/>
      <c r="EMP26" s="12"/>
      <c r="EMQ26" s="12"/>
      <c r="EMR26" s="12"/>
      <c r="EMS26" s="12"/>
      <c r="EMT26" s="12"/>
      <c r="EMU26" s="12"/>
      <c r="EMV26" s="12"/>
      <c r="EMW26" s="12"/>
      <c r="EMX26" s="12"/>
      <c r="EMY26" s="12"/>
      <c r="EMZ26" s="12"/>
      <c r="ENA26" s="12"/>
      <c r="ENB26" s="12"/>
      <c r="ENC26" s="12"/>
      <c r="END26" s="12"/>
      <c r="ENE26" s="12"/>
      <c r="ENF26" s="12"/>
      <c r="ENG26" s="12"/>
      <c r="ENH26" s="12"/>
      <c r="ENI26" s="12"/>
      <c r="ENJ26" s="12"/>
      <c r="ENK26" s="12"/>
      <c r="ENL26" s="12"/>
      <c r="ENM26" s="12"/>
      <c r="ENN26" s="12"/>
      <c r="ENO26" s="12"/>
      <c r="ENP26" s="12"/>
      <c r="ENQ26" s="12"/>
      <c r="ENR26" s="12"/>
      <c r="ENS26" s="12"/>
      <c r="ENT26" s="12"/>
      <c r="ENU26" s="12"/>
      <c r="ENV26" s="12"/>
      <c r="ENW26" s="12"/>
      <c r="ENX26" s="12"/>
      <c r="ENY26" s="12"/>
      <c r="ENZ26" s="12"/>
      <c r="EOA26" s="12"/>
      <c r="EOB26" s="12"/>
      <c r="EOC26" s="12"/>
      <c r="EOD26" s="12"/>
      <c r="EOE26" s="12"/>
      <c r="EOF26" s="12"/>
      <c r="EOG26" s="12"/>
      <c r="EOH26" s="12"/>
      <c r="EOI26" s="12"/>
      <c r="EOJ26" s="12"/>
      <c r="EOK26" s="12"/>
      <c r="EOL26" s="12"/>
      <c r="EOM26" s="12"/>
      <c r="EON26" s="12"/>
      <c r="EOO26" s="12"/>
      <c r="EOP26" s="12"/>
      <c r="EOQ26" s="12"/>
      <c r="EOR26" s="12"/>
      <c r="EOS26" s="12"/>
      <c r="EOT26" s="12"/>
      <c r="EOU26" s="12"/>
      <c r="EOV26" s="12"/>
      <c r="EOW26" s="12"/>
      <c r="EOX26" s="12"/>
      <c r="EOY26" s="12"/>
      <c r="EOZ26" s="12"/>
      <c r="EPA26" s="12"/>
      <c r="EPB26" s="12"/>
      <c r="EPC26" s="12"/>
      <c r="EPD26" s="12"/>
      <c r="EPE26" s="12"/>
      <c r="EPF26" s="12"/>
      <c r="EPG26" s="12"/>
      <c r="EPH26" s="12"/>
      <c r="EPI26" s="12"/>
      <c r="EPJ26" s="12"/>
      <c r="EPK26" s="12"/>
      <c r="EPL26" s="12"/>
      <c r="EPM26" s="12"/>
      <c r="EPN26" s="12"/>
      <c r="EPO26" s="12"/>
      <c r="EPP26" s="12"/>
      <c r="EPQ26" s="12"/>
      <c r="EPR26" s="12"/>
      <c r="EPS26" s="12"/>
      <c r="EPT26" s="12"/>
      <c r="EPU26" s="12"/>
      <c r="EPV26" s="12"/>
      <c r="EPW26" s="12"/>
      <c r="EPX26" s="12"/>
      <c r="EPY26" s="12"/>
      <c r="EPZ26" s="12"/>
      <c r="EQA26" s="12"/>
      <c r="EQB26" s="12"/>
      <c r="EQC26" s="12"/>
      <c r="EQD26" s="12"/>
      <c r="EQE26" s="12"/>
      <c r="EQF26" s="12"/>
      <c r="EQG26" s="12"/>
      <c r="EQH26" s="12"/>
      <c r="EQI26" s="12"/>
      <c r="EQJ26" s="12"/>
      <c r="EQK26" s="12"/>
      <c r="EQL26" s="12"/>
      <c r="EQM26" s="12"/>
      <c r="EQN26" s="12"/>
      <c r="EQO26" s="12"/>
      <c r="EQP26" s="12"/>
      <c r="EQQ26" s="12"/>
      <c r="EQR26" s="12"/>
      <c r="EQS26" s="12"/>
      <c r="EQT26" s="12"/>
      <c r="EQU26" s="12"/>
      <c r="EQV26" s="12"/>
      <c r="EQW26" s="12"/>
      <c r="EQX26" s="12"/>
      <c r="EQY26" s="12"/>
      <c r="EQZ26" s="12"/>
      <c r="ERA26" s="12"/>
      <c r="ERB26" s="12"/>
      <c r="ERC26" s="12"/>
      <c r="ERD26" s="12"/>
      <c r="ERE26" s="12"/>
      <c r="ERF26" s="12"/>
      <c r="ERG26" s="12"/>
      <c r="ERH26" s="12"/>
      <c r="ERI26" s="12"/>
      <c r="ERJ26" s="12"/>
      <c r="ERK26" s="12"/>
      <c r="ERL26" s="12"/>
      <c r="ERM26" s="12"/>
      <c r="ERN26" s="12"/>
      <c r="ERO26" s="12"/>
      <c r="ERP26" s="12"/>
      <c r="ERQ26" s="12"/>
      <c r="ERR26" s="12"/>
      <c r="ERS26" s="12"/>
      <c r="ERT26" s="12"/>
      <c r="ERU26" s="12"/>
      <c r="ERV26" s="12"/>
      <c r="ERW26" s="12"/>
      <c r="ERX26" s="12"/>
      <c r="ERY26" s="12"/>
      <c r="ERZ26" s="12"/>
      <c r="ESA26" s="12"/>
      <c r="ESB26" s="12"/>
      <c r="ESC26" s="12"/>
      <c r="ESD26" s="12"/>
      <c r="ESE26" s="12"/>
      <c r="ESF26" s="12"/>
      <c r="ESG26" s="12"/>
      <c r="ESH26" s="12"/>
      <c r="ESI26" s="12"/>
      <c r="ESJ26" s="12"/>
      <c r="ESK26" s="12"/>
      <c r="ESL26" s="12"/>
      <c r="ESM26" s="12"/>
      <c r="ESN26" s="12"/>
      <c r="ESO26" s="12"/>
      <c r="ESP26" s="12"/>
      <c r="ESQ26" s="12"/>
      <c r="ESR26" s="12"/>
      <c r="ESS26" s="12"/>
      <c r="EST26" s="12"/>
      <c r="ESU26" s="12"/>
      <c r="ESV26" s="12"/>
      <c r="ESW26" s="12"/>
      <c r="ESX26" s="12"/>
      <c r="ESY26" s="12"/>
      <c r="ESZ26" s="12"/>
      <c r="ETA26" s="12"/>
      <c r="ETB26" s="12"/>
      <c r="ETC26" s="12"/>
      <c r="ETD26" s="12"/>
      <c r="ETE26" s="12"/>
      <c r="ETF26" s="12"/>
      <c r="ETG26" s="12"/>
      <c r="ETH26" s="12"/>
      <c r="ETI26" s="12"/>
      <c r="ETJ26" s="12"/>
      <c r="ETK26" s="12"/>
      <c r="ETL26" s="12"/>
      <c r="ETM26" s="12"/>
      <c r="ETN26" s="12"/>
      <c r="ETO26" s="12"/>
      <c r="ETP26" s="12"/>
      <c r="ETQ26" s="12"/>
      <c r="ETR26" s="12"/>
      <c r="ETS26" s="12"/>
      <c r="ETT26" s="12"/>
      <c r="ETU26" s="12"/>
      <c r="ETV26" s="12"/>
      <c r="ETW26" s="12"/>
      <c r="ETX26" s="12"/>
      <c r="ETY26" s="12"/>
      <c r="ETZ26" s="12"/>
      <c r="EUA26" s="12"/>
      <c r="EUB26" s="12"/>
      <c r="EUC26" s="12"/>
      <c r="EUD26" s="12"/>
      <c r="EUE26" s="12"/>
      <c r="EUF26" s="12"/>
      <c r="EUG26" s="12"/>
      <c r="EUH26" s="12"/>
      <c r="EUI26" s="12"/>
      <c r="EUJ26" s="12"/>
      <c r="EUK26" s="12"/>
      <c r="EUL26" s="12"/>
      <c r="EUM26" s="12"/>
      <c r="EUN26" s="12"/>
      <c r="EUO26" s="12"/>
      <c r="EUP26" s="12"/>
      <c r="EUQ26" s="12"/>
      <c r="EUR26" s="12"/>
      <c r="EUS26" s="12"/>
      <c r="EUT26" s="12"/>
      <c r="EUU26" s="12"/>
      <c r="EUV26" s="12"/>
      <c r="EUW26" s="12"/>
      <c r="EUX26" s="12"/>
      <c r="EUY26" s="12"/>
      <c r="EUZ26" s="12"/>
      <c r="EVA26" s="12"/>
      <c r="EVB26" s="12"/>
      <c r="EVC26" s="12"/>
      <c r="EVD26" s="12"/>
      <c r="EVE26" s="12"/>
      <c r="EVF26" s="12"/>
      <c r="EVG26" s="12"/>
      <c r="EVH26" s="12"/>
      <c r="EVI26" s="12"/>
      <c r="EVJ26" s="12"/>
      <c r="EVK26" s="12"/>
      <c r="EVL26" s="12"/>
      <c r="EVM26" s="12"/>
      <c r="EVN26" s="12"/>
      <c r="EVO26" s="12"/>
      <c r="EVP26" s="12"/>
      <c r="EVQ26" s="12"/>
      <c r="EVR26" s="12"/>
      <c r="EVS26" s="12"/>
      <c r="EVT26" s="12"/>
      <c r="EVU26" s="12"/>
      <c r="EVV26" s="12"/>
      <c r="EVW26" s="12"/>
      <c r="EVX26" s="12"/>
      <c r="EVY26" s="12"/>
      <c r="EVZ26" s="12"/>
      <c r="EWA26" s="12"/>
      <c r="EWB26" s="12"/>
      <c r="EWC26" s="12"/>
      <c r="EWD26" s="12"/>
      <c r="EWE26" s="12"/>
      <c r="EWF26" s="12"/>
      <c r="EWG26" s="12"/>
      <c r="EWH26" s="12"/>
      <c r="EWI26" s="12"/>
      <c r="EWJ26" s="12"/>
      <c r="EWK26" s="12"/>
      <c r="EWL26" s="12"/>
      <c r="EWM26" s="12"/>
      <c r="EWN26" s="12"/>
      <c r="EWO26" s="12"/>
      <c r="EWP26" s="12"/>
      <c r="EWQ26" s="12"/>
      <c r="EWR26" s="12"/>
      <c r="EWS26" s="12"/>
      <c r="EWT26" s="12"/>
      <c r="EWU26" s="12"/>
      <c r="EWV26" s="12"/>
      <c r="EWW26" s="12"/>
      <c r="EWX26" s="12"/>
      <c r="EWY26" s="12"/>
      <c r="EWZ26" s="12"/>
      <c r="EXA26" s="12"/>
      <c r="EXB26" s="12"/>
      <c r="EXC26" s="12"/>
      <c r="EXD26" s="12"/>
      <c r="EXE26" s="12"/>
      <c r="EXF26" s="12"/>
      <c r="EXG26" s="12"/>
      <c r="EXH26" s="12"/>
      <c r="EXI26" s="12"/>
      <c r="EXJ26" s="12"/>
      <c r="EXK26" s="12"/>
      <c r="EXL26" s="12"/>
      <c r="EXM26" s="12"/>
      <c r="EXN26" s="12"/>
      <c r="EXO26" s="12"/>
      <c r="EXP26" s="12"/>
      <c r="EXQ26" s="12"/>
      <c r="EXR26" s="12"/>
      <c r="EXS26" s="12"/>
      <c r="EXT26" s="12"/>
      <c r="EXU26" s="12"/>
      <c r="EXV26" s="12"/>
      <c r="EXW26" s="12"/>
      <c r="EXX26" s="12"/>
      <c r="EXY26" s="12"/>
      <c r="EXZ26" s="12"/>
      <c r="EYA26" s="12"/>
      <c r="EYB26" s="12"/>
      <c r="EYC26" s="12"/>
      <c r="EYD26" s="12"/>
      <c r="EYE26" s="12"/>
      <c r="EYF26" s="12"/>
      <c r="EYG26" s="12"/>
      <c r="EYH26" s="12"/>
      <c r="EYI26" s="12"/>
      <c r="EYJ26" s="12"/>
      <c r="EYK26" s="12"/>
      <c r="EYL26" s="12"/>
      <c r="EYM26" s="12"/>
      <c r="EYN26" s="12"/>
      <c r="EYO26" s="12"/>
      <c r="EYP26" s="12"/>
      <c r="EYQ26" s="12"/>
      <c r="EYR26" s="12"/>
      <c r="EYS26" s="12"/>
      <c r="EYT26" s="12"/>
      <c r="EYU26" s="12"/>
      <c r="EYV26" s="12"/>
      <c r="EYW26" s="12"/>
      <c r="EYX26" s="12"/>
      <c r="EYY26" s="12"/>
      <c r="EYZ26" s="12"/>
      <c r="EZA26" s="12"/>
      <c r="EZB26" s="12"/>
      <c r="EZC26" s="12"/>
      <c r="EZD26" s="12"/>
      <c r="EZE26" s="12"/>
      <c r="EZF26" s="12"/>
      <c r="EZG26" s="12"/>
      <c r="EZH26" s="12"/>
      <c r="EZI26" s="12"/>
      <c r="EZJ26" s="12"/>
      <c r="EZK26" s="12"/>
      <c r="EZL26" s="12"/>
      <c r="EZM26" s="12"/>
      <c r="EZN26" s="12"/>
      <c r="EZO26" s="12"/>
      <c r="EZP26" s="12"/>
      <c r="EZQ26" s="12"/>
      <c r="EZR26" s="12"/>
      <c r="EZS26" s="12"/>
      <c r="EZT26" s="12"/>
      <c r="EZU26" s="12"/>
      <c r="EZV26" s="12"/>
      <c r="EZW26" s="12"/>
      <c r="EZX26" s="12"/>
      <c r="EZY26" s="12"/>
      <c r="EZZ26" s="12"/>
      <c r="FAA26" s="12"/>
      <c r="FAB26" s="12"/>
      <c r="FAC26" s="12"/>
      <c r="FAD26" s="12"/>
      <c r="FAE26" s="12"/>
      <c r="FAF26" s="12"/>
      <c r="FAG26" s="12"/>
      <c r="FAH26" s="12"/>
      <c r="FAI26" s="12"/>
      <c r="FAJ26" s="12"/>
      <c r="FAK26" s="12"/>
      <c r="FAL26" s="12"/>
      <c r="FAM26" s="12"/>
      <c r="FAN26" s="12"/>
      <c r="FAO26" s="12"/>
      <c r="FAP26" s="12"/>
      <c r="FAQ26" s="12"/>
      <c r="FAR26" s="12"/>
      <c r="FAS26" s="12"/>
      <c r="FAT26" s="12"/>
      <c r="FAU26" s="12"/>
      <c r="FAV26" s="12"/>
      <c r="FAW26" s="12"/>
      <c r="FAX26" s="12"/>
      <c r="FAY26" s="12"/>
      <c r="FAZ26" s="12"/>
      <c r="FBA26" s="12"/>
      <c r="FBB26" s="12"/>
      <c r="FBC26" s="12"/>
      <c r="FBD26" s="12"/>
      <c r="FBE26" s="12"/>
      <c r="FBF26" s="12"/>
      <c r="FBG26" s="12"/>
      <c r="FBH26" s="12"/>
      <c r="FBI26" s="12"/>
      <c r="FBJ26" s="12"/>
      <c r="FBK26" s="12"/>
      <c r="FBL26" s="12"/>
      <c r="FBM26" s="12"/>
      <c r="FBN26" s="12"/>
      <c r="FBO26" s="12"/>
      <c r="FBP26" s="12"/>
      <c r="FBQ26" s="12"/>
      <c r="FBR26" s="12"/>
      <c r="FBS26" s="12"/>
      <c r="FBT26" s="12"/>
      <c r="FBU26" s="12"/>
      <c r="FBV26" s="12"/>
      <c r="FBW26" s="12"/>
      <c r="FBX26" s="12"/>
      <c r="FBY26" s="12"/>
      <c r="FBZ26" s="12"/>
      <c r="FCA26" s="12"/>
      <c r="FCB26" s="12"/>
      <c r="FCC26" s="12"/>
      <c r="FCD26" s="12"/>
      <c r="FCE26" s="12"/>
      <c r="FCF26" s="12"/>
      <c r="FCG26" s="12"/>
      <c r="FCH26" s="12"/>
      <c r="FCI26" s="12"/>
      <c r="FCJ26" s="12"/>
      <c r="FCK26" s="12"/>
      <c r="FCL26" s="12"/>
      <c r="FCM26" s="12"/>
      <c r="FCN26" s="12"/>
      <c r="FCO26" s="12"/>
      <c r="FCP26" s="12"/>
      <c r="FCQ26" s="12"/>
      <c r="FCR26" s="12"/>
      <c r="FCS26" s="12"/>
      <c r="FCT26" s="12"/>
      <c r="FCU26" s="12"/>
      <c r="FCV26" s="12"/>
      <c r="FCW26" s="12"/>
      <c r="FCX26" s="12"/>
      <c r="FCY26" s="12"/>
      <c r="FCZ26" s="12"/>
      <c r="FDA26" s="12"/>
      <c r="FDB26" s="12"/>
      <c r="FDC26" s="12"/>
      <c r="FDD26" s="12"/>
      <c r="FDE26" s="12"/>
      <c r="FDF26" s="12"/>
      <c r="FDG26" s="12"/>
      <c r="FDH26" s="12"/>
      <c r="FDI26" s="12"/>
      <c r="FDJ26" s="12"/>
      <c r="FDK26" s="12"/>
      <c r="FDL26" s="12"/>
      <c r="FDM26" s="12"/>
      <c r="FDN26" s="12"/>
      <c r="FDO26" s="12"/>
      <c r="FDP26" s="12"/>
      <c r="FDQ26" s="12"/>
      <c r="FDR26" s="12"/>
      <c r="FDS26" s="12"/>
      <c r="FDT26" s="12"/>
      <c r="FDU26" s="12"/>
      <c r="FDV26" s="12"/>
      <c r="FDW26" s="12"/>
      <c r="FDX26" s="12"/>
      <c r="FDY26" s="12"/>
      <c r="FDZ26" s="12"/>
      <c r="FEA26" s="12"/>
      <c r="FEB26" s="12"/>
      <c r="FEC26" s="12"/>
      <c r="FED26" s="12"/>
      <c r="FEE26" s="12"/>
      <c r="FEF26" s="12"/>
      <c r="FEG26" s="12"/>
      <c r="FEH26" s="12"/>
      <c r="FEI26" s="12"/>
      <c r="FEJ26" s="12"/>
      <c r="FEK26" s="12"/>
      <c r="FEL26" s="12"/>
      <c r="FEM26" s="12"/>
      <c r="FEN26" s="12"/>
      <c r="FEO26" s="12"/>
      <c r="FEP26" s="12"/>
      <c r="FEQ26" s="12"/>
      <c r="FER26" s="12"/>
      <c r="FES26" s="12"/>
      <c r="FET26" s="12"/>
      <c r="FEU26" s="12"/>
      <c r="FEV26" s="12"/>
      <c r="FEW26" s="12"/>
      <c r="FEX26" s="12"/>
      <c r="FEY26" s="12"/>
      <c r="FEZ26" s="12"/>
      <c r="FFA26" s="12"/>
      <c r="FFB26" s="12"/>
      <c r="FFC26" s="12"/>
      <c r="FFD26" s="12"/>
      <c r="FFE26" s="12"/>
      <c r="FFF26" s="12"/>
      <c r="FFG26" s="12"/>
      <c r="FFH26" s="12"/>
      <c r="FFI26" s="12"/>
      <c r="FFJ26" s="12"/>
      <c r="FFK26" s="12"/>
      <c r="FFL26" s="12"/>
      <c r="FFM26" s="12"/>
      <c r="FFN26" s="12"/>
      <c r="FFO26" s="12"/>
      <c r="FFP26" s="12"/>
      <c r="FFQ26" s="12"/>
      <c r="FFR26" s="12"/>
      <c r="FFS26" s="12"/>
      <c r="FFT26" s="12"/>
      <c r="FFU26" s="12"/>
      <c r="FFV26" s="12"/>
      <c r="FFW26" s="12"/>
      <c r="FFX26" s="12"/>
      <c r="FFY26" s="12"/>
      <c r="FFZ26" s="12"/>
      <c r="FGA26" s="12"/>
      <c r="FGB26" s="12"/>
      <c r="FGC26" s="12"/>
      <c r="FGD26" s="12"/>
      <c r="FGE26" s="12"/>
      <c r="FGF26" s="12"/>
      <c r="FGG26" s="12"/>
      <c r="FGH26" s="12"/>
      <c r="FGI26" s="12"/>
      <c r="FGJ26" s="12"/>
      <c r="FGK26" s="12"/>
      <c r="FGL26" s="12"/>
      <c r="FGM26" s="12"/>
      <c r="FGN26" s="12"/>
      <c r="FGO26" s="12"/>
      <c r="FGP26" s="12"/>
      <c r="FGQ26" s="12"/>
      <c r="FGR26" s="12"/>
      <c r="FGS26" s="12"/>
      <c r="FGT26" s="12"/>
      <c r="FGU26" s="12"/>
      <c r="FGV26" s="12"/>
      <c r="FGW26" s="12"/>
      <c r="FGX26" s="12"/>
      <c r="FGY26" s="12"/>
      <c r="FGZ26" s="12"/>
      <c r="FHA26" s="12"/>
      <c r="FHB26" s="12"/>
      <c r="FHC26" s="12"/>
      <c r="FHD26" s="12"/>
      <c r="FHE26" s="12"/>
      <c r="FHF26" s="12"/>
      <c r="FHG26" s="12"/>
      <c r="FHH26" s="12"/>
      <c r="FHI26" s="12"/>
      <c r="FHJ26" s="12"/>
      <c r="FHK26" s="12"/>
      <c r="FHL26" s="12"/>
      <c r="FHM26" s="12"/>
      <c r="FHN26" s="12"/>
      <c r="FHO26" s="12"/>
      <c r="FHP26" s="12"/>
      <c r="FHQ26" s="12"/>
      <c r="FHR26" s="12"/>
      <c r="FHS26" s="12"/>
      <c r="FHT26" s="12"/>
      <c r="FHU26" s="12"/>
      <c r="FHV26" s="12"/>
      <c r="FHW26" s="12"/>
      <c r="FHX26" s="12"/>
      <c r="FHY26" s="12"/>
      <c r="FHZ26" s="12"/>
      <c r="FIA26" s="12"/>
      <c r="FIB26" s="12"/>
      <c r="FIC26" s="12"/>
      <c r="FID26" s="12"/>
      <c r="FIE26" s="12"/>
      <c r="FIF26" s="12"/>
      <c r="FIG26" s="12"/>
      <c r="FIH26" s="12"/>
      <c r="FII26" s="12"/>
      <c r="FIJ26" s="12"/>
      <c r="FIK26" s="12"/>
      <c r="FIL26" s="12"/>
      <c r="FIM26" s="12"/>
      <c r="FIN26" s="12"/>
      <c r="FIO26" s="12"/>
      <c r="FIP26" s="12"/>
      <c r="FIQ26" s="12"/>
      <c r="FIR26" s="12"/>
      <c r="FIS26" s="12"/>
      <c r="FIT26" s="12"/>
      <c r="FIU26" s="12"/>
      <c r="FIV26" s="12"/>
      <c r="FIW26" s="12"/>
      <c r="FIX26" s="12"/>
      <c r="FIY26" s="12"/>
      <c r="FIZ26" s="12"/>
      <c r="FJA26" s="12"/>
      <c r="FJB26" s="12"/>
      <c r="FJC26" s="12"/>
      <c r="FJD26" s="12"/>
      <c r="FJE26" s="12"/>
      <c r="FJF26" s="12"/>
      <c r="FJG26" s="12"/>
      <c r="FJH26" s="12"/>
      <c r="FJI26" s="12"/>
      <c r="FJJ26" s="12"/>
      <c r="FJK26" s="12"/>
      <c r="FJL26" s="12"/>
      <c r="FJM26" s="12"/>
      <c r="FJN26" s="12"/>
      <c r="FJO26" s="12"/>
      <c r="FJP26" s="12"/>
      <c r="FJQ26" s="12"/>
      <c r="FJR26" s="12"/>
      <c r="FJS26" s="12"/>
      <c r="FJT26" s="12"/>
      <c r="FJU26" s="12"/>
      <c r="FJV26" s="12"/>
      <c r="FJW26" s="12"/>
      <c r="FJX26" s="12"/>
      <c r="FJY26" s="12"/>
      <c r="FJZ26" s="12"/>
      <c r="FKA26" s="12"/>
      <c r="FKB26" s="12"/>
      <c r="FKC26" s="12"/>
      <c r="FKD26" s="12"/>
      <c r="FKE26" s="12"/>
      <c r="FKF26" s="12"/>
      <c r="FKG26" s="12"/>
      <c r="FKH26" s="12"/>
      <c r="FKI26" s="12"/>
      <c r="FKJ26" s="12"/>
      <c r="FKK26" s="12"/>
      <c r="FKL26" s="12"/>
      <c r="FKM26" s="12"/>
      <c r="FKN26" s="12"/>
      <c r="FKO26" s="12"/>
      <c r="FKP26" s="12"/>
      <c r="FKQ26" s="12"/>
      <c r="FKR26" s="12"/>
      <c r="FKS26" s="12"/>
      <c r="FKT26" s="12"/>
      <c r="FKU26" s="12"/>
      <c r="FKV26" s="12"/>
      <c r="FKW26" s="12"/>
      <c r="FKX26" s="12"/>
      <c r="FKY26" s="12"/>
      <c r="FKZ26" s="12"/>
      <c r="FLA26" s="12"/>
      <c r="FLB26" s="12"/>
      <c r="FLC26" s="12"/>
      <c r="FLD26" s="12"/>
      <c r="FLE26" s="12"/>
      <c r="FLF26" s="12"/>
      <c r="FLG26" s="12"/>
      <c r="FLH26" s="12"/>
      <c r="FLI26" s="12"/>
      <c r="FLJ26" s="12"/>
      <c r="FLK26" s="12"/>
      <c r="FLL26" s="12"/>
      <c r="FLM26" s="12"/>
      <c r="FLN26" s="12"/>
      <c r="FLO26" s="12"/>
      <c r="FLP26" s="12"/>
      <c r="FLQ26" s="12"/>
      <c r="FLR26" s="12"/>
      <c r="FLS26" s="12"/>
      <c r="FLT26" s="12"/>
      <c r="FLU26" s="12"/>
      <c r="FLV26" s="12"/>
      <c r="FLW26" s="12"/>
      <c r="FLX26" s="12"/>
      <c r="FLY26" s="12"/>
      <c r="FLZ26" s="12"/>
      <c r="FMA26" s="12"/>
      <c r="FMB26" s="12"/>
      <c r="FMC26" s="12"/>
      <c r="FMD26" s="12"/>
      <c r="FME26" s="12"/>
      <c r="FMF26" s="12"/>
      <c r="FMG26" s="12"/>
      <c r="FMH26" s="12"/>
      <c r="FMI26" s="12"/>
      <c r="FMJ26" s="12"/>
      <c r="FMK26" s="12"/>
      <c r="FML26" s="12"/>
      <c r="FMM26" s="12"/>
      <c r="FMN26" s="12"/>
      <c r="FMO26" s="12"/>
      <c r="FMP26" s="12"/>
      <c r="FMQ26" s="12"/>
      <c r="FMR26" s="12"/>
      <c r="FMS26" s="12"/>
      <c r="FMT26" s="12"/>
      <c r="FMU26" s="12"/>
      <c r="FMV26" s="12"/>
      <c r="FMW26" s="12"/>
      <c r="FMX26" s="12"/>
      <c r="FMY26" s="12"/>
      <c r="FMZ26" s="12"/>
      <c r="FNA26" s="12"/>
      <c r="FNB26" s="12"/>
      <c r="FNC26" s="12"/>
      <c r="FND26" s="12"/>
      <c r="FNE26" s="12"/>
      <c r="FNF26" s="12"/>
      <c r="FNG26" s="12"/>
      <c r="FNH26" s="12"/>
      <c r="FNI26" s="12"/>
      <c r="FNJ26" s="12"/>
      <c r="FNK26" s="12"/>
      <c r="FNL26" s="12"/>
      <c r="FNM26" s="12"/>
      <c r="FNN26" s="12"/>
      <c r="FNO26" s="12"/>
      <c r="FNP26" s="12"/>
      <c r="FNQ26" s="12"/>
      <c r="FNR26" s="12"/>
      <c r="FNS26" s="12"/>
      <c r="FNT26" s="12"/>
      <c r="FNU26" s="12"/>
      <c r="FNV26" s="12"/>
      <c r="FNW26" s="12"/>
      <c r="FNX26" s="12"/>
      <c r="FNY26" s="12"/>
      <c r="FNZ26" s="12"/>
      <c r="FOA26" s="12"/>
      <c r="FOB26" s="12"/>
      <c r="FOC26" s="12"/>
      <c r="FOD26" s="12"/>
      <c r="FOE26" s="12"/>
      <c r="FOF26" s="12"/>
      <c r="FOG26" s="12"/>
      <c r="FOH26" s="12"/>
      <c r="FOI26" s="12"/>
      <c r="FOJ26" s="12"/>
      <c r="FOK26" s="12"/>
      <c r="FOL26" s="12"/>
      <c r="FOM26" s="12"/>
      <c r="FON26" s="12"/>
      <c r="FOO26" s="12"/>
      <c r="FOP26" s="12"/>
      <c r="FOQ26" s="12"/>
      <c r="FOR26" s="12"/>
      <c r="FOS26" s="12"/>
      <c r="FOT26" s="12"/>
      <c r="FOU26" s="12"/>
      <c r="FOV26" s="12"/>
      <c r="FOW26" s="12"/>
      <c r="FOX26" s="12"/>
      <c r="FOY26" s="12"/>
      <c r="FOZ26" s="12"/>
      <c r="FPA26" s="12"/>
      <c r="FPB26" s="12"/>
      <c r="FPC26" s="12"/>
      <c r="FPD26" s="12"/>
      <c r="FPE26" s="12"/>
      <c r="FPF26" s="12"/>
      <c r="FPG26" s="12"/>
      <c r="FPH26" s="12"/>
      <c r="FPI26" s="12"/>
      <c r="FPJ26" s="12"/>
      <c r="FPK26" s="12"/>
      <c r="FPL26" s="12"/>
      <c r="FPM26" s="12"/>
      <c r="FPN26" s="12"/>
      <c r="FPO26" s="12"/>
      <c r="FPP26" s="12"/>
      <c r="FPQ26" s="12"/>
      <c r="FPR26" s="12"/>
      <c r="FPS26" s="12"/>
      <c r="FPT26" s="12"/>
      <c r="FPU26" s="12"/>
      <c r="FPV26" s="12"/>
      <c r="FPW26" s="12"/>
      <c r="FPX26" s="12"/>
      <c r="FPY26" s="12"/>
      <c r="FPZ26" s="12"/>
      <c r="FQA26" s="12"/>
      <c r="FQB26" s="12"/>
      <c r="FQC26" s="12"/>
      <c r="FQD26" s="12"/>
      <c r="FQE26" s="12"/>
      <c r="FQF26" s="12"/>
      <c r="FQG26" s="12"/>
      <c r="FQH26" s="12"/>
      <c r="FQI26" s="12"/>
      <c r="FQJ26" s="12"/>
      <c r="FQK26" s="12"/>
      <c r="FQL26" s="12"/>
      <c r="FQM26" s="12"/>
      <c r="FQN26" s="12"/>
      <c r="FQO26" s="12"/>
      <c r="FQP26" s="12"/>
      <c r="FQQ26" s="12"/>
      <c r="FQR26" s="12"/>
      <c r="FQS26" s="12"/>
      <c r="FQT26" s="12"/>
      <c r="FQU26" s="12"/>
      <c r="FQV26" s="12"/>
      <c r="FQW26" s="12"/>
      <c r="FQX26" s="12"/>
      <c r="FQY26" s="12"/>
      <c r="FQZ26" s="12"/>
      <c r="FRA26" s="12"/>
      <c r="FRB26" s="12"/>
      <c r="FRC26" s="12"/>
      <c r="FRD26" s="12"/>
      <c r="FRE26" s="12"/>
      <c r="FRF26" s="12"/>
      <c r="FRG26" s="12"/>
      <c r="FRH26" s="12"/>
      <c r="FRI26" s="12"/>
      <c r="FRJ26" s="12"/>
      <c r="FRK26" s="12"/>
      <c r="FRL26" s="12"/>
      <c r="FRM26" s="12"/>
      <c r="FRN26" s="12"/>
      <c r="FRO26" s="12"/>
      <c r="FRP26" s="12"/>
      <c r="FRQ26" s="12"/>
      <c r="FRR26" s="12"/>
      <c r="FRS26" s="12"/>
      <c r="FRT26" s="12"/>
      <c r="FRU26" s="12"/>
      <c r="FRV26" s="12"/>
      <c r="FRW26" s="12"/>
      <c r="FRX26" s="12"/>
      <c r="FRY26" s="12"/>
      <c r="FRZ26" s="12"/>
      <c r="FSA26" s="12"/>
      <c r="FSB26" s="12"/>
      <c r="FSC26" s="12"/>
      <c r="FSD26" s="12"/>
      <c r="FSE26" s="12"/>
      <c r="FSF26" s="12"/>
      <c r="FSG26" s="12"/>
      <c r="FSH26" s="12"/>
      <c r="FSI26" s="12"/>
      <c r="FSJ26" s="12"/>
      <c r="FSK26" s="12"/>
      <c r="FSL26" s="12"/>
      <c r="FSM26" s="12"/>
      <c r="FSN26" s="12"/>
      <c r="FSO26" s="12"/>
      <c r="FSP26" s="12"/>
      <c r="FSQ26" s="12"/>
      <c r="FSR26" s="12"/>
      <c r="FSS26" s="12"/>
      <c r="FST26" s="12"/>
      <c r="FSU26" s="12"/>
      <c r="FSV26" s="12"/>
      <c r="FSW26" s="12"/>
      <c r="FSX26" s="12"/>
      <c r="FSY26" s="12"/>
      <c r="FSZ26" s="12"/>
      <c r="FTA26" s="12"/>
      <c r="FTB26" s="12"/>
      <c r="FTC26" s="12"/>
      <c r="FTD26" s="12"/>
      <c r="FTE26" s="12"/>
      <c r="FTF26" s="12"/>
      <c r="FTG26" s="12"/>
      <c r="FTH26" s="12"/>
      <c r="FTI26" s="12"/>
      <c r="FTJ26" s="12"/>
      <c r="FTK26" s="12"/>
      <c r="FTL26" s="12"/>
      <c r="FTM26" s="12"/>
      <c r="FTN26" s="12"/>
      <c r="FTO26" s="12"/>
      <c r="FTP26" s="12"/>
      <c r="FTQ26" s="12"/>
      <c r="FTR26" s="12"/>
      <c r="FTS26" s="12"/>
      <c r="FTT26" s="12"/>
      <c r="FTU26" s="12"/>
      <c r="FTV26" s="12"/>
      <c r="FTW26" s="12"/>
      <c r="FTX26" s="12"/>
      <c r="FTY26" s="12"/>
      <c r="FTZ26" s="12"/>
      <c r="FUA26" s="12"/>
      <c r="FUB26" s="12"/>
      <c r="FUC26" s="12"/>
      <c r="FUD26" s="12"/>
      <c r="FUE26" s="12"/>
      <c r="FUF26" s="12"/>
      <c r="FUG26" s="12"/>
      <c r="FUH26" s="12"/>
      <c r="FUI26" s="12"/>
      <c r="FUJ26" s="12"/>
      <c r="FUK26" s="12"/>
      <c r="FUL26" s="12"/>
      <c r="FUM26" s="12"/>
      <c r="FUN26" s="12"/>
      <c r="FUO26" s="12"/>
      <c r="FUP26" s="12"/>
      <c r="FUQ26" s="12"/>
      <c r="FUR26" s="12"/>
      <c r="FUS26" s="12"/>
      <c r="FUT26" s="12"/>
      <c r="FUU26" s="12"/>
      <c r="FUV26" s="12"/>
      <c r="FUW26" s="12"/>
      <c r="FUX26" s="12"/>
      <c r="FUY26" s="12"/>
      <c r="FUZ26" s="12"/>
      <c r="FVA26" s="12"/>
      <c r="FVB26" s="12"/>
      <c r="FVC26" s="12"/>
      <c r="FVD26" s="12"/>
      <c r="FVE26" s="12"/>
      <c r="FVF26" s="12"/>
      <c r="FVG26" s="12"/>
      <c r="FVH26" s="12"/>
      <c r="FVI26" s="12"/>
      <c r="FVJ26" s="12"/>
      <c r="FVK26" s="12"/>
      <c r="FVL26" s="12"/>
      <c r="FVM26" s="12"/>
      <c r="FVN26" s="12"/>
      <c r="FVO26" s="12"/>
      <c r="FVP26" s="12"/>
      <c r="FVQ26" s="12"/>
      <c r="FVR26" s="12"/>
      <c r="FVS26" s="12"/>
      <c r="FVT26" s="12"/>
      <c r="FVU26" s="12"/>
      <c r="FVV26" s="12"/>
      <c r="FVW26" s="12"/>
      <c r="FVX26" s="12"/>
      <c r="FVY26" s="12"/>
      <c r="FVZ26" s="12"/>
      <c r="FWA26" s="12"/>
      <c r="FWB26" s="12"/>
      <c r="FWC26" s="12"/>
      <c r="FWD26" s="12"/>
      <c r="FWE26" s="12"/>
      <c r="FWF26" s="12"/>
      <c r="FWG26" s="12"/>
      <c r="FWH26" s="12"/>
      <c r="FWI26" s="12"/>
      <c r="FWJ26" s="12"/>
      <c r="FWK26" s="12"/>
      <c r="FWL26" s="12"/>
      <c r="FWM26" s="12"/>
      <c r="FWN26" s="12"/>
      <c r="FWO26" s="12"/>
      <c r="FWP26" s="12"/>
      <c r="FWQ26" s="12"/>
      <c r="FWR26" s="12"/>
      <c r="FWS26" s="12"/>
      <c r="FWT26" s="12"/>
      <c r="FWU26" s="12"/>
      <c r="FWV26" s="12"/>
      <c r="FWW26" s="12"/>
      <c r="FWX26" s="12"/>
      <c r="FWY26" s="12"/>
      <c r="FWZ26" s="12"/>
      <c r="FXA26" s="12"/>
      <c r="FXB26" s="12"/>
      <c r="FXC26" s="12"/>
      <c r="FXD26" s="12"/>
      <c r="FXE26" s="12"/>
      <c r="FXF26" s="12"/>
      <c r="FXG26" s="12"/>
      <c r="FXH26" s="12"/>
      <c r="FXI26" s="12"/>
      <c r="FXJ26" s="12"/>
      <c r="FXK26" s="12"/>
      <c r="FXL26" s="12"/>
      <c r="FXM26" s="12"/>
      <c r="FXN26" s="12"/>
      <c r="FXO26" s="12"/>
      <c r="FXP26" s="12"/>
      <c r="FXQ26" s="12"/>
      <c r="FXR26" s="12"/>
      <c r="FXS26" s="12"/>
      <c r="FXT26" s="12"/>
      <c r="FXU26" s="12"/>
      <c r="FXV26" s="12"/>
      <c r="FXW26" s="12"/>
      <c r="FXX26" s="12"/>
      <c r="FXY26" s="12"/>
      <c r="FXZ26" s="12"/>
      <c r="FYA26" s="12"/>
      <c r="FYB26" s="12"/>
      <c r="FYC26" s="12"/>
      <c r="FYD26" s="12"/>
      <c r="FYE26" s="12"/>
      <c r="FYF26" s="12"/>
      <c r="FYG26" s="12"/>
      <c r="FYH26" s="12"/>
      <c r="FYI26" s="12"/>
      <c r="FYJ26" s="12"/>
      <c r="FYK26" s="12"/>
      <c r="FYL26" s="12"/>
      <c r="FYM26" s="12"/>
      <c r="FYN26" s="12"/>
      <c r="FYO26" s="12"/>
      <c r="FYP26" s="12"/>
      <c r="FYQ26" s="12"/>
      <c r="FYR26" s="12"/>
      <c r="FYS26" s="12"/>
      <c r="FYT26" s="12"/>
      <c r="FYU26" s="12"/>
      <c r="FYV26" s="12"/>
      <c r="FYW26" s="12"/>
      <c r="FYX26" s="12"/>
      <c r="FYY26" s="12"/>
      <c r="FYZ26" s="12"/>
      <c r="FZA26" s="12"/>
      <c r="FZB26" s="12"/>
      <c r="FZC26" s="12"/>
      <c r="FZD26" s="12"/>
      <c r="FZE26" s="12"/>
      <c r="FZF26" s="12"/>
      <c r="FZG26" s="12"/>
      <c r="FZH26" s="12"/>
      <c r="FZI26" s="12"/>
      <c r="FZJ26" s="12"/>
      <c r="FZK26" s="12"/>
      <c r="FZL26" s="12"/>
      <c r="FZM26" s="12"/>
      <c r="FZN26" s="12"/>
      <c r="FZO26" s="12"/>
      <c r="FZP26" s="12"/>
      <c r="FZQ26" s="12"/>
      <c r="FZR26" s="12"/>
      <c r="FZS26" s="12"/>
      <c r="FZT26" s="12"/>
      <c r="FZU26" s="12"/>
      <c r="FZV26" s="12"/>
      <c r="FZW26" s="12"/>
      <c r="FZX26" s="12"/>
      <c r="FZY26" s="12"/>
      <c r="FZZ26" s="12"/>
      <c r="GAA26" s="12"/>
      <c r="GAB26" s="12"/>
      <c r="GAC26" s="12"/>
      <c r="GAD26" s="12"/>
      <c r="GAE26" s="12"/>
      <c r="GAF26" s="12"/>
      <c r="GAG26" s="12"/>
      <c r="GAH26" s="12"/>
      <c r="GAI26" s="12"/>
      <c r="GAJ26" s="12"/>
      <c r="GAK26" s="12"/>
      <c r="GAL26" s="12"/>
      <c r="GAM26" s="12"/>
      <c r="GAN26" s="12"/>
      <c r="GAO26" s="12"/>
      <c r="GAP26" s="12"/>
      <c r="GAQ26" s="12"/>
      <c r="GAR26" s="12"/>
      <c r="GAS26" s="12"/>
      <c r="GAT26" s="12"/>
      <c r="GAU26" s="12"/>
      <c r="GAV26" s="12"/>
      <c r="GAW26" s="12"/>
      <c r="GAX26" s="12"/>
      <c r="GAY26" s="12"/>
      <c r="GAZ26" s="12"/>
      <c r="GBA26" s="12"/>
      <c r="GBB26" s="12"/>
      <c r="GBC26" s="12"/>
      <c r="GBD26" s="12"/>
      <c r="GBE26" s="12"/>
      <c r="GBF26" s="12"/>
      <c r="GBG26" s="12"/>
      <c r="GBH26" s="12"/>
      <c r="GBI26" s="12"/>
      <c r="GBJ26" s="12"/>
      <c r="GBK26" s="12"/>
      <c r="GBL26" s="12"/>
      <c r="GBM26" s="12"/>
      <c r="GBN26" s="12"/>
      <c r="GBO26" s="12"/>
      <c r="GBP26" s="12"/>
      <c r="GBQ26" s="12"/>
      <c r="GBR26" s="12"/>
      <c r="GBS26" s="12"/>
      <c r="GBT26" s="12"/>
      <c r="GBU26" s="12"/>
      <c r="GBV26" s="12"/>
      <c r="GBW26" s="12"/>
      <c r="GBX26" s="12"/>
      <c r="GBY26" s="12"/>
      <c r="GBZ26" s="12"/>
      <c r="GCA26" s="12"/>
      <c r="GCB26" s="12"/>
      <c r="GCC26" s="12"/>
      <c r="GCD26" s="12"/>
      <c r="GCE26" s="12"/>
      <c r="GCF26" s="12"/>
      <c r="GCG26" s="12"/>
      <c r="GCH26" s="12"/>
      <c r="GCI26" s="12"/>
      <c r="GCJ26" s="12"/>
      <c r="GCK26" s="12"/>
      <c r="GCL26" s="12"/>
      <c r="GCM26" s="12"/>
      <c r="GCN26" s="12"/>
      <c r="GCO26" s="12"/>
      <c r="GCP26" s="12"/>
      <c r="GCQ26" s="12"/>
      <c r="GCR26" s="12"/>
      <c r="GCS26" s="12"/>
      <c r="GCT26" s="12"/>
      <c r="GCU26" s="12"/>
      <c r="GCV26" s="12"/>
      <c r="GCW26" s="12"/>
      <c r="GCX26" s="12"/>
      <c r="GCY26" s="12"/>
      <c r="GCZ26" s="12"/>
      <c r="GDA26" s="12"/>
      <c r="GDB26" s="12"/>
      <c r="GDC26" s="12"/>
      <c r="GDD26" s="12"/>
      <c r="GDE26" s="12"/>
      <c r="GDF26" s="12"/>
      <c r="GDG26" s="12"/>
      <c r="GDH26" s="12"/>
      <c r="GDI26" s="12"/>
      <c r="GDJ26" s="12"/>
      <c r="GDK26" s="12"/>
      <c r="GDL26" s="12"/>
      <c r="GDM26" s="12"/>
      <c r="GDN26" s="12"/>
      <c r="GDO26" s="12"/>
      <c r="GDP26" s="12"/>
      <c r="GDQ26" s="12"/>
      <c r="GDR26" s="12"/>
      <c r="GDS26" s="12"/>
      <c r="GDT26" s="12"/>
      <c r="GDU26" s="12"/>
      <c r="GDV26" s="12"/>
      <c r="GDW26" s="12"/>
      <c r="GDX26" s="12"/>
      <c r="GDY26" s="12"/>
      <c r="GDZ26" s="12"/>
      <c r="GEA26" s="12"/>
      <c r="GEB26" s="12"/>
      <c r="GEC26" s="12"/>
      <c r="GED26" s="12"/>
      <c r="GEE26" s="12"/>
      <c r="GEF26" s="12"/>
      <c r="GEG26" s="12"/>
      <c r="GEH26" s="12"/>
      <c r="GEI26" s="12"/>
      <c r="GEJ26" s="12"/>
      <c r="GEK26" s="12"/>
      <c r="GEL26" s="12"/>
      <c r="GEM26" s="12"/>
      <c r="GEN26" s="12"/>
      <c r="GEO26" s="12"/>
      <c r="GEP26" s="12"/>
      <c r="GEQ26" s="12"/>
      <c r="GER26" s="12"/>
      <c r="GES26" s="12"/>
      <c r="GET26" s="12"/>
      <c r="GEU26" s="12"/>
      <c r="GEV26" s="12"/>
      <c r="GEW26" s="12"/>
      <c r="GEX26" s="12"/>
      <c r="GEY26" s="12"/>
      <c r="GEZ26" s="12"/>
      <c r="GFA26" s="12"/>
      <c r="GFB26" s="12"/>
      <c r="GFC26" s="12"/>
      <c r="GFD26" s="12"/>
      <c r="GFE26" s="12"/>
      <c r="GFF26" s="12"/>
      <c r="GFG26" s="12"/>
      <c r="GFH26" s="12"/>
      <c r="GFI26" s="12"/>
      <c r="GFJ26" s="12"/>
      <c r="GFK26" s="12"/>
      <c r="GFL26" s="12"/>
      <c r="GFM26" s="12"/>
      <c r="GFN26" s="12"/>
      <c r="GFO26" s="12"/>
      <c r="GFP26" s="12"/>
      <c r="GFQ26" s="12"/>
      <c r="GFR26" s="12"/>
      <c r="GFS26" s="12"/>
      <c r="GFT26" s="12"/>
      <c r="GFU26" s="12"/>
      <c r="GFV26" s="12"/>
      <c r="GFW26" s="12"/>
      <c r="GFX26" s="12"/>
      <c r="GFY26" s="12"/>
      <c r="GFZ26" s="12"/>
      <c r="GGA26" s="12"/>
      <c r="GGB26" s="12"/>
      <c r="GGC26" s="12"/>
      <c r="GGD26" s="12"/>
      <c r="GGE26" s="12"/>
      <c r="GGF26" s="12"/>
      <c r="GGG26" s="12"/>
      <c r="GGH26" s="12"/>
      <c r="GGI26" s="12"/>
      <c r="GGJ26" s="12"/>
      <c r="GGK26" s="12"/>
      <c r="GGL26" s="12"/>
      <c r="GGM26" s="12"/>
      <c r="GGN26" s="12"/>
      <c r="GGO26" s="12"/>
      <c r="GGP26" s="12"/>
      <c r="GGQ26" s="12"/>
      <c r="GGR26" s="12"/>
      <c r="GGS26" s="12"/>
      <c r="GGT26" s="12"/>
      <c r="GGU26" s="12"/>
      <c r="GGV26" s="12"/>
      <c r="GGW26" s="12"/>
      <c r="GGX26" s="12"/>
      <c r="GGY26" s="12"/>
      <c r="GGZ26" s="12"/>
      <c r="GHA26" s="12"/>
      <c r="GHB26" s="12"/>
      <c r="GHC26" s="12"/>
      <c r="GHD26" s="12"/>
      <c r="GHE26" s="12"/>
      <c r="GHF26" s="12"/>
      <c r="GHG26" s="12"/>
      <c r="GHH26" s="12"/>
      <c r="GHI26" s="12"/>
      <c r="GHJ26" s="12"/>
      <c r="GHK26" s="12"/>
      <c r="GHL26" s="12"/>
      <c r="GHM26" s="12"/>
      <c r="GHN26" s="12"/>
      <c r="GHO26" s="12"/>
      <c r="GHP26" s="12"/>
      <c r="GHQ26" s="12"/>
      <c r="GHR26" s="12"/>
      <c r="GHS26" s="12"/>
      <c r="GHT26" s="12"/>
      <c r="GHU26" s="12"/>
      <c r="GHV26" s="12"/>
      <c r="GHW26" s="12"/>
      <c r="GHX26" s="12"/>
      <c r="GHY26" s="12"/>
      <c r="GHZ26" s="12"/>
      <c r="GIA26" s="12"/>
      <c r="GIB26" s="12"/>
      <c r="GIC26" s="12"/>
      <c r="GID26" s="12"/>
      <c r="GIE26" s="12"/>
      <c r="GIF26" s="12"/>
      <c r="GIG26" s="12"/>
      <c r="GIH26" s="12"/>
      <c r="GII26" s="12"/>
      <c r="GIJ26" s="12"/>
      <c r="GIK26" s="12"/>
      <c r="GIL26" s="12"/>
      <c r="GIM26" s="12"/>
      <c r="GIN26" s="12"/>
      <c r="GIO26" s="12"/>
      <c r="GIP26" s="12"/>
      <c r="GIQ26" s="12"/>
      <c r="GIR26" s="12"/>
      <c r="GIS26" s="12"/>
      <c r="GIT26" s="12"/>
      <c r="GIU26" s="12"/>
      <c r="GIV26" s="12"/>
      <c r="GIW26" s="12"/>
      <c r="GIX26" s="12"/>
      <c r="GIY26" s="12"/>
      <c r="GIZ26" s="12"/>
      <c r="GJA26" s="12"/>
      <c r="GJB26" s="12"/>
      <c r="GJC26" s="12"/>
      <c r="GJD26" s="12"/>
      <c r="GJE26" s="12"/>
      <c r="GJF26" s="12"/>
      <c r="GJG26" s="12"/>
      <c r="GJH26" s="12"/>
      <c r="GJI26" s="12"/>
      <c r="GJJ26" s="12"/>
      <c r="GJK26" s="12"/>
      <c r="GJL26" s="12"/>
      <c r="GJM26" s="12"/>
      <c r="GJN26" s="12"/>
      <c r="GJO26" s="12"/>
      <c r="GJP26" s="12"/>
      <c r="GJQ26" s="12"/>
      <c r="GJR26" s="12"/>
      <c r="GJS26" s="12"/>
      <c r="GJT26" s="12"/>
      <c r="GJU26" s="12"/>
      <c r="GJV26" s="12"/>
      <c r="GJW26" s="12"/>
      <c r="GJX26" s="12"/>
      <c r="GJY26" s="12"/>
      <c r="GJZ26" s="12"/>
      <c r="GKA26" s="12"/>
      <c r="GKB26" s="12"/>
      <c r="GKC26" s="12"/>
      <c r="GKD26" s="12"/>
      <c r="GKE26" s="12"/>
      <c r="GKF26" s="12"/>
      <c r="GKG26" s="12"/>
      <c r="GKH26" s="12"/>
      <c r="GKI26" s="12"/>
      <c r="GKJ26" s="12"/>
      <c r="GKK26" s="12"/>
      <c r="GKL26" s="12"/>
      <c r="GKM26" s="12"/>
      <c r="GKN26" s="12"/>
      <c r="GKO26" s="12"/>
      <c r="GKP26" s="12"/>
      <c r="GKQ26" s="12"/>
      <c r="GKR26" s="12"/>
      <c r="GKS26" s="12"/>
      <c r="GKT26" s="12"/>
      <c r="GKU26" s="12"/>
      <c r="GKV26" s="12"/>
      <c r="GKW26" s="12"/>
      <c r="GKX26" s="12"/>
      <c r="GKY26" s="12"/>
      <c r="GKZ26" s="12"/>
      <c r="GLA26" s="12"/>
      <c r="GLB26" s="12"/>
      <c r="GLC26" s="12"/>
      <c r="GLD26" s="12"/>
      <c r="GLE26" s="12"/>
      <c r="GLF26" s="12"/>
      <c r="GLG26" s="12"/>
      <c r="GLH26" s="12"/>
      <c r="GLI26" s="12"/>
      <c r="GLJ26" s="12"/>
      <c r="GLK26" s="12"/>
      <c r="GLL26" s="12"/>
      <c r="GLM26" s="12"/>
      <c r="GLN26" s="12"/>
      <c r="GLO26" s="12"/>
      <c r="GLP26" s="12"/>
      <c r="GLQ26" s="12"/>
      <c r="GLR26" s="12"/>
      <c r="GLS26" s="12"/>
      <c r="GLT26" s="12"/>
      <c r="GLU26" s="12"/>
      <c r="GLV26" s="12"/>
      <c r="GLW26" s="12"/>
      <c r="GLX26" s="12"/>
      <c r="GLY26" s="12"/>
      <c r="GLZ26" s="12"/>
      <c r="GMA26" s="12"/>
      <c r="GMB26" s="12"/>
      <c r="GMC26" s="12"/>
      <c r="GMD26" s="12"/>
      <c r="GME26" s="12"/>
      <c r="GMF26" s="12"/>
      <c r="GMG26" s="12"/>
      <c r="GMH26" s="12"/>
      <c r="GMI26" s="12"/>
      <c r="GMJ26" s="12"/>
      <c r="GMK26" s="12"/>
      <c r="GML26" s="12"/>
      <c r="GMM26" s="12"/>
      <c r="GMN26" s="12"/>
      <c r="GMO26" s="12"/>
      <c r="GMP26" s="12"/>
      <c r="GMQ26" s="12"/>
      <c r="GMR26" s="12"/>
      <c r="GMS26" s="12"/>
      <c r="GMT26" s="12"/>
      <c r="GMU26" s="12"/>
      <c r="GMV26" s="12"/>
      <c r="GMW26" s="12"/>
      <c r="GMX26" s="12"/>
      <c r="GMY26" s="12"/>
      <c r="GMZ26" s="12"/>
      <c r="GNA26" s="12"/>
      <c r="GNB26" s="12"/>
      <c r="GNC26" s="12"/>
      <c r="GND26" s="12"/>
      <c r="GNE26" s="12"/>
      <c r="GNF26" s="12"/>
      <c r="GNG26" s="12"/>
      <c r="GNH26" s="12"/>
      <c r="GNI26" s="12"/>
      <c r="GNJ26" s="12"/>
      <c r="GNK26" s="12"/>
      <c r="GNL26" s="12"/>
      <c r="GNM26" s="12"/>
      <c r="GNN26" s="12"/>
      <c r="GNO26" s="12"/>
      <c r="GNP26" s="12"/>
      <c r="GNQ26" s="12"/>
      <c r="GNR26" s="12"/>
      <c r="GNS26" s="12"/>
      <c r="GNT26" s="12"/>
      <c r="GNU26" s="12"/>
      <c r="GNV26" s="12"/>
      <c r="GNW26" s="12"/>
      <c r="GNX26" s="12"/>
      <c r="GNY26" s="12"/>
      <c r="GNZ26" s="12"/>
      <c r="GOA26" s="12"/>
      <c r="GOB26" s="12"/>
      <c r="GOC26" s="12"/>
      <c r="GOD26" s="12"/>
      <c r="GOE26" s="12"/>
      <c r="GOF26" s="12"/>
      <c r="GOG26" s="12"/>
      <c r="GOH26" s="12"/>
      <c r="GOI26" s="12"/>
      <c r="GOJ26" s="12"/>
      <c r="GOK26" s="12"/>
      <c r="GOL26" s="12"/>
      <c r="GOM26" s="12"/>
      <c r="GON26" s="12"/>
      <c r="GOO26" s="12"/>
      <c r="GOP26" s="12"/>
      <c r="GOQ26" s="12"/>
      <c r="GOR26" s="12"/>
      <c r="GOS26" s="12"/>
      <c r="GOT26" s="12"/>
      <c r="GOU26" s="12"/>
      <c r="GOV26" s="12"/>
      <c r="GOW26" s="12"/>
      <c r="GOX26" s="12"/>
      <c r="GOY26" s="12"/>
      <c r="GOZ26" s="12"/>
      <c r="GPA26" s="12"/>
      <c r="GPB26" s="12"/>
      <c r="GPC26" s="12"/>
      <c r="GPD26" s="12"/>
      <c r="GPE26" s="12"/>
      <c r="GPF26" s="12"/>
      <c r="GPG26" s="12"/>
      <c r="GPH26" s="12"/>
      <c r="GPI26" s="12"/>
      <c r="GPJ26" s="12"/>
      <c r="GPK26" s="12"/>
      <c r="GPL26" s="12"/>
      <c r="GPM26" s="12"/>
      <c r="GPN26" s="12"/>
      <c r="GPO26" s="12"/>
      <c r="GPP26" s="12"/>
      <c r="GPQ26" s="12"/>
      <c r="GPR26" s="12"/>
      <c r="GPS26" s="12"/>
      <c r="GPT26" s="12"/>
      <c r="GPU26" s="12"/>
      <c r="GPV26" s="12"/>
      <c r="GPW26" s="12"/>
      <c r="GPX26" s="12"/>
      <c r="GPY26" s="12"/>
      <c r="GPZ26" s="12"/>
      <c r="GQA26" s="12"/>
      <c r="GQB26" s="12"/>
      <c r="GQC26" s="12"/>
      <c r="GQD26" s="12"/>
      <c r="GQE26" s="12"/>
      <c r="GQF26" s="12"/>
      <c r="GQG26" s="12"/>
      <c r="GQH26" s="12"/>
      <c r="GQI26" s="12"/>
      <c r="GQJ26" s="12"/>
      <c r="GQK26" s="12"/>
      <c r="GQL26" s="12"/>
      <c r="GQM26" s="12"/>
      <c r="GQN26" s="12"/>
      <c r="GQO26" s="12"/>
      <c r="GQP26" s="12"/>
      <c r="GQQ26" s="12"/>
      <c r="GQR26" s="12"/>
      <c r="GQS26" s="12"/>
      <c r="GQT26" s="12"/>
      <c r="GQU26" s="12"/>
      <c r="GQV26" s="12"/>
      <c r="GQW26" s="12"/>
      <c r="GQX26" s="12"/>
      <c r="GQY26" s="12"/>
      <c r="GQZ26" s="12"/>
      <c r="GRA26" s="12"/>
      <c r="GRB26" s="12"/>
      <c r="GRC26" s="12"/>
      <c r="GRD26" s="12"/>
      <c r="GRE26" s="12"/>
      <c r="GRF26" s="12"/>
      <c r="GRG26" s="12"/>
      <c r="GRH26" s="12"/>
      <c r="GRI26" s="12"/>
      <c r="GRJ26" s="12"/>
      <c r="GRK26" s="12"/>
      <c r="GRL26" s="12"/>
      <c r="GRM26" s="12"/>
      <c r="GRN26" s="12"/>
      <c r="GRO26" s="12"/>
      <c r="GRP26" s="12"/>
      <c r="GRQ26" s="12"/>
      <c r="GRR26" s="12"/>
      <c r="GRS26" s="12"/>
      <c r="GRT26" s="12"/>
      <c r="GRU26" s="12"/>
      <c r="GRV26" s="12"/>
      <c r="GRW26" s="12"/>
      <c r="GRX26" s="12"/>
      <c r="GRY26" s="12"/>
      <c r="GRZ26" s="12"/>
      <c r="GSA26" s="12"/>
      <c r="GSB26" s="12"/>
      <c r="GSC26" s="12"/>
      <c r="GSD26" s="12"/>
      <c r="GSE26" s="12"/>
      <c r="GSF26" s="12"/>
      <c r="GSG26" s="12"/>
      <c r="GSH26" s="12"/>
      <c r="GSI26" s="12"/>
      <c r="GSJ26" s="12"/>
      <c r="GSK26" s="12"/>
      <c r="GSL26" s="12"/>
      <c r="GSM26" s="12"/>
      <c r="GSN26" s="12"/>
      <c r="GSO26" s="12"/>
      <c r="GSP26" s="12"/>
      <c r="GSQ26" s="12"/>
      <c r="GSR26" s="12"/>
      <c r="GSS26" s="12"/>
      <c r="GST26" s="12"/>
      <c r="GSU26" s="12"/>
      <c r="GSV26" s="12"/>
      <c r="GSW26" s="12"/>
      <c r="GSX26" s="12"/>
      <c r="GSY26" s="12"/>
      <c r="GSZ26" s="12"/>
      <c r="GTA26" s="12"/>
      <c r="GTB26" s="12"/>
      <c r="GTC26" s="12"/>
      <c r="GTD26" s="12"/>
      <c r="GTE26" s="12"/>
      <c r="GTF26" s="12"/>
      <c r="GTG26" s="12"/>
      <c r="GTH26" s="12"/>
      <c r="GTI26" s="12"/>
      <c r="GTJ26" s="12"/>
      <c r="GTK26" s="12"/>
      <c r="GTL26" s="12"/>
      <c r="GTM26" s="12"/>
      <c r="GTN26" s="12"/>
      <c r="GTO26" s="12"/>
      <c r="GTP26" s="12"/>
      <c r="GTQ26" s="12"/>
      <c r="GTR26" s="12"/>
      <c r="GTS26" s="12"/>
      <c r="GTT26" s="12"/>
      <c r="GTU26" s="12"/>
      <c r="GTV26" s="12"/>
      <c r="GTW26" s="12"/>
      <c r="GTX26" s="12"/>
      <c r="GTY26" s="12"/>
      <c r="GTZ26" s="12"/>
      <c r="GUA26" s="12"/>
      <c r="GUB26" s="12"/>
      <c r="GUC26" s="12"/>
      <c r="GUD26" s="12"/>
      <c r="GUE26" s="12"/>
      <c r="GUF26" s="12"/>
      <c r="GUG26" s="12"/>
      <c r="GUH26" s="12"/>
      <c r="GUI26" s="12"/>
      <c r="GUJ26" s="12"/>
      <c r="GUK26" s="12"/>
      <c r="GUL26" s="12"/>
      <c r="GUM26" s="12"/>
      <c r="GUN26" s="12"/>
      <c r="GUO26" s="12"/>
      <c r="GUP26" s="12"/>
      <c r="GUQ26" s="12"/>
      <c r="GUR26" s="12"/>
      <c r="GUS26" s="12"/>
      <c r="GUT26" s="12"/>
      <c r="GUU26" s="12"/>
      <c r="GUV26" s="12"/>
      <c r="GUW26" s="12"/>
      <c r="GUX26" s="12"/>
      <c r="GUY26" s="12"/>
      <c r="GUZ26" s="12"/>
      <c r="GVA26" s="12"/>
      <c r="GVB26" s="12"/>
      <c r="GVC26" s="12"/>
      <c r="GVD26" s="12"/>
      <c r="GVE26" s="12"/>
      <c r="GVF26" s="12"/>
      <c r="GVG26" s="12"/>
      <c r="GVH26" s="12"/>
      <c r="GVI26" s="12"/>
      <c r="GVJ26" s="12"/>
      <c r="GVK26" s="12"/>
      <c r="GVL26" s="12"/>
      <c r="GVM26" s="12"/>
      <c r="GVN26" s="12"/>
      <c r="GVO26" s="12"/>
      <c r="GVP26" s="12"/>
      <c r="GVQ26" s="12"/>
      <c r="GVR26" s="12"/>
      <c r="GVS26" s="12"/>
      <c r="GVT26" s="12"/>
      <c r="GVU26" s="12"/>
      <c r="GVV26" s="12"/>
      <c r="GVW26" s="12"/>
      <c r="GVX26" s="12"/>
      <c r="GVY26" s="12"/>
      <c r="GVZ26" s="12"/>
      <c r="GWA26" s="12"/>
      <c r="GWB26" s="12"/>
      <c r="GWC26" s="12"/>
      <c r="GWD26" s="12"/>
      <c r="GWE26" s="12"/>
      <c r="GWF26" s="12"/>
      <c r="GWG26" s="12"/>
      <c r="GWH26" s="12"/>
      <c r="GWI26" s="12"/>
      <c r="GWJ26" s="12"/>
      <c r="GWK26" s="12"/>
      <c r="GWL26" s="12"/>
      <c r="GWM26" s="12"/>
      <c r="GWN26" s="12"/>
      <c r="GWO26" s="12"/>
      <c r="GWP26" s="12"/>
      <c r="GWQ26" s="12"/>
      <c r="GWR26" s="12"/>
      <c r="GWS26" s="12"/>
      <c r="GWT26" s="12"/>
      <c r="GWU26" s="12"/>
      <c r="GWV26" s="12"/>
      <c r="GWW26" s="12"/>
      <c r="GWX26" s="12"/>
      <c r="GWY26" s="12"/>
      <c r="GWZ26" s="12"/>
      <c r="GXA26" s="12"/>
      <c r="GXB26" s="12"/>
      <c r="GXC26" s="12"/>
      <c r="GXD26" s="12"/>
      <c r="GXE26" s="12"/>
      <c r="GXF26" s="12"/>
      <c r="GXG26" s="12"/>
      <c r="GXH26" s="12"/>
      <c r="GXI26" s="12"/>
      <c r="GXJ26" s="12"/>
      <c r="GXK26" s="12"/>
      <c r="GXL26" s="12"/>
      <c r="GXM26" s="12"/>
      <c r="GXN26" s="12"/>
      <c r="GXO26" s="12"/>
      <c r="GXP26" s="12"/>
      <c r="GXQ26" s="12"/>
      <c r="GXR26" s="12"/>
      <c r="GXS26" s="12"/>
      <c r="GXT26" s="12"/>
      <c r="GXU26" s="12"/>
      <c r="GXV26" s="12"/>
      <c r="GXW26" s="12"/>
      <c r="GXX26" s="12"/>
      <c r="GXY26" s="12"/>
      <c r="GXZ26" s="12"/>
      <c r="GYA26" s="12"/>
      <c r="GYB26" s="12"/>
      <c r="GYC26" s="12"/>
      <c r="GYD26" s="12"/>
      <c r="GYE26" s="12"/>
      <c r="GYF26" s="12"/>
      <c r="GYG26" s="12"/>
      <c r="GYH26" s="12"/>
      <c r="GYI26" s="12"/>
      <c r="GYJ26" s="12"/>
      <c r="GYK26" s="12"/>
      <c r="GYL26" s="12"/>
      <c r="GYM26" s="12"/>
      <c r="GYN26" s="12"/>
      <c r="GYO26" s="12"/>
      <c r="GYP26" s="12"/>
      <c r="GYQ26" s="12"/>
      <c r="GYR26" s="12"/>
      <c r="GYS26" s="12"/>
      <c r="GYT26" s="12"/>
      <c r="GYU26" s="12"/>
      <c r="GYV26" s="12"/>
      <c r="GYW26" s="12"/>
      <c r="GYX26" s="12"/>
      <c r="GYY26" s="12"/>
      <c r="GYZ26" s="12"/>
      <c r="GZA26" s="12"/>
      <c r="GZB26" s="12"/>
      <c r="GZC26" s="12"/>
      <c r="GZD26" s="12"/>
      <c r="GZE26" s="12"/>
      <c r="GZF26" s="12"/>
      <c r="GZG26" s="12"/>
      <c r="GZH26" s="12"/>
      <c r="GZI26" s="12"/>
      <c r="GZJ26" s="12"/>
      <c r="GZK26" s="12"/>
      <c r="GZL26" s="12"/>
      <c r="GZM26" s="12"/>
      <c r="GZN26" s="12"/>
      <c r="GZO26" s="12"/>
      <c r="GZP26" s="12"/>
      <c r="GZQ26" s="12"/>
      <c r="GZR26" s="12"/>
      <c r="GZS26" s="12"/>
      <c r="GZT26" s="12"/>
      <c r="GZU26" s="12"/>
      <c r="GZV26" s="12"/>
      <c r="GZW26" s="12"/>
      <c r="GZX26" s="12"/>
      <c r="GZY26" s="12"/>
      <c r="GZZ26" s="12"/>
      <c r="HAA26" s="12"/>
      <c r="HAB26" s="12"/>
      <c r="HAC26" s="12"/>
      <c r="HAD26" s="12"/>
      <c r="HAE26" s="12"/>
      <c r="HAF26" s="12"/>
      <c r="HAG26" s="12"/>
      <c r="HAH26" s="12"/>
      <c r="HAI26" s="12"/>
      <c r="HAJ26" s="12"/>
      <c r="HAK26" s="12"/>
      <c r="HAL26" s="12"/>
      <c r="HAM26" s="12"/>
      <c r="HAN26" s="12"/>
      <c r="HAO26" s="12"/>
      <c r="HAP26" s="12"/>
      <c r="HAQ26" s="12"/>
      <c r="HAR26" s="12"/>
      <c r="HAS26" s="12"/>
      <c r="HAT26" s="12"/>
      <c r="HAU26" s="12"/>
      <c r="HAV26" s="12"/>
      <c r="HAW26" s="12"/>
      <c r="HAX26" s="12"/>
      <c r="HAY26" s="12"/>
      <c r="HAZ26" s="12"/>
      <c r="HBA26" s="12"/>
      <c r="HBB26" s="12"/>
      <c r="HBC26" s="12"/>
      <c r="HBD26" s="12"/>
      <c r="HBE26" s="12"/>
      <c r="HBF26" s="12"/>
      <c r="HBG26" s="12"/>
      <c r="HBH26" s="12"/>
      <c r="HBI26" s="12"/>
      <c r="HBJ26" s="12"/>
      <c r="HBK26" s="12"/>
      <c r="HBL26" s="12"/>
      <c r="HBM26" s="12"/>
      <c r="HBN26" s="12"/>
      <c r="HBO26" s="12"/>
      <c r="HBP26" s="12"/>
      <c r="HBQ26" s="12"/>
      <c r="HBR26" s="12"/>
      <c r="HBS26" s="12"/>
      <c r="HBT26" s="12"/>
      <c r="HBU26" s="12"/>
      <c r="HBV26" s="12"/>
      <c r="HBW26" s="12"/>
      <c r="HBX26" s="12"/>
      <c r="HBY26" s="12"/>
      <c r="HBZ26" s="12"/>
      <c r="HCA26" s="12"/>
      <c r="HCB26" s="12"/>
      <c r="HCC26" s="12"/>
      <c r="HCD26" s="12"/>
      <c r="HCE26" s="12"/>
      <c r="HCF26" s="12"/>
      <c r="HCG26" s="12"/>
      <c r="HCH26" s="12"/>
      <c r="HCI26" s="12"/>
      <c r="HCJ26" s="12"/>
      <c r="HCK26" s="12"/>
      <c r="HCL26" s="12"/>
      <c r="HCM26" s="12"/>
      <c r="HCN26" s="12"/>
      <c r="HCO26" s="12"/>
      <c r="HCP26" s="12"/>
      <c r="HCQ26" s="12"/>
      <c r="HCR26" s="12"/>
      <c r="HCS26" s="12"/>
      <c r="HCT26" s="12"/>
      <c r="HCU26" s="12"/>
      <c r="HCV26" s="12"/>
      <c r="HCW26" s="12"/>
      <c r="HCX26" s="12"/>
      <c r="HCY26" s="12"/>
      <c r="HCZ26" s="12"/>
      <c r="HDA26" s="12"/>
      <c r="HDB26" s="12"/>
      <c r="HDC26" s="12"/>
      <c r="HDD26" s="12"/>
      <c r="HDE26" s="12"/>
      <c r="HDF26" s="12"/>
      <c r="HDG26" s="12"/>
      <c r="HDH26" s="12"/>
      <c r="HDI26" s="12"/>
      <c r="HDJ26" s="12"/>
      <c r="HDK26" s="12"/>
      <c r="HDL26" s="12"/>
      <c r="HDM26" s="12"/>
      <c r="HDN26" s="12"/>
      <c r="HDO26" s="12"/>
      <c r="HDP26" s="12"/>
      <c r="HDQ26" s="12"/>
      <c r="HDR26" s="12"/>
      <c r="HDS26" s="12"/>
      <c r="HDT26" s="12"/>
      <c r="HDU26" s="12"/>
      <c r="HDV26" s="12"/>
      <c r="HDW26" s="12"/>
      <c r="HDX26" s="12"/>
      <c r="HDY26" s="12"/>
      <c r="HDZ26" s="12"/>
      <c r="HEA26" s="12"/>
      <c r="HEB26" s="12"/>
      <c r="HEC26" s="12"/>
      <c r="HED26" s="12"/>
      <c r="HEE26" s="12"/>
      <c r="HEF26" s="12"/>
      <c r="HEG26" s="12"/>
      <c r="HEH26" s="12"/>
      <c r="HEI26" s="12"/>
      <c r="HEJ26" s="12"/>
      <c r="HEK26" s="12"/>
      <c r="HEL26" s="12"/>
      <c r="HEM26" s="12"/>
      <c r="HEN26" s="12"/>
      <c r="HEO26" s="12"/>
      <c r="HEP26" s="12"/>
      <c r="HEQ26" s="12"/>
      <c r="HER26" s="12"/>
      <c r="HES26" s="12"/>
      <c r="HET26" s="12"/>
      <c r="HEU26" s="12"/>
      <c r="HEV26" s="12"/>
      <c r="HEW26" s="12"/>
      <c r="HEX26" s="12"/>
      <c r="HEY26" s="12"/>
      <c r="HEZ26" s="12"/>
      <c r="HFA26" s="12"/>
      <c r="HFB26" s="12"/>
      <c r="HFC26" s="12"/>
      <c r="HFD26" s="12"/>
      <c r="HFE26" s="12"/>
      <c r="HFF26" s="12"/>
      <c r="HFG26" s="12"/>
      <c r="HFH26" s="12"/>
      <c r="HFI26" s="12"/>
      <c r="HFJ26" s="12"/>
      <c r="HFK26" s="12"/>
      <c r="HFL26" s="12"/>
      <c r="HFM26" s="12"/>
      <c r="HFN26" s="12"/>
      <c r="HFO26" s="12"/>
      <c r="HFP26" s="12"/>
      <c r="HFQ26" s="12"/>
      <c r="HFR26" s="12"/>
      <c r="HFS26" s="12"/>
      <c r="HFT26" s="12"/>
      <c r="HFU26" s="12"/>
      <c r="HFV26" s="12"/>
      <c r="HFW26" s="12"/>
      <c r="HFX26" s="12"/>
      <c r="HFY26" s="12"/>
      <c r="HFZ26" s="12"/>
      <c r="HGA26" s="12"/>
      <c r="HGB26" s="12"/>
      <c r="HGC26" s="12"/>
      <c r="HGD26" s="12"/>
      <c r="HGE26" s="12"/>
      <c r="HGF26" s="12"/>
      <c r="HGG26" s="12"/>
      <c r="HGH26" s="12"/>
      <c r="HGI26" s="12"/>
      <c r="HGJ26" s="12"/>
      <c r="HGK26" s="12"/>
      <c r="HGL26" s="12"/>
      <c r="HGM26" s="12"/>
      <c r="HGN26" s="12"/>
      <c r="HGO26" s="12"/>
      <c r="HGP26" s="12"/>
      <c r="HGQ26" s="12"/>
      <c r="HGR26" s="12"/>
      <c r="HGS26" s="12"/>
      <c r="HGT26" s="12"/>
      <c r="HGU26" s="12"/>
      <c r="HGV26" s="12"/>
      <c r="HGW26" s="12"/>
      <c r="HGX26" s="12"/>
      <c r="HGY26" s="12"/>
      <c r="HGZ26" s="12"/>
      <c r="HHA26" s="12"/>
      <c r="HHB26" s="12"/>
      <c r="HHC26" s="12"/>
      <c r="HHD26" s="12"/>
      <c r="HHE26" s="12"/>
      <c r="HHF26" s="12"/>
      <c r="HHG26" s="12"/>
      <c r="HHH26" s="12"/>
      <c r="HHI26" s="12"/>
      <c r="HHJ26" s="12"/>
      <c r="HHK26" s="12"/>
      <c r="HHL26" s="12"/>
      <c r="HHM26" s="12"/>
      <c r="HHN26" s="12"/>
      <c r="HHO26" s="12"/>
      <c r="HHP26" s="12"/>
      <c r="HHQ26" s="12"/>
      <c r="HHR26" s="12"/>
      <c r="HHS26" s="12"/>
      <c r="HHT26" s="12"/>
      <c r="HHU26" s="12"/>
      <c r="HHV26" s="12"/>
      <c r="HHW26" s="12"/>
      <c r="HHX26" s="12"/>
      <c r="HHY26" s="12"/>
      <c r="HHZ26" s="12"/>
      <c r="HIA26" s="12"/>
      <c r="HIB26" s="12"/>
      <c r="HIC26" s="12"/>
      <c r="HID26" s="12"/>
      <c r="HIE26" s="12"/>
      <c r="HIF26" s="12"/>
      <c r="HIG26" s="12"/>
      <c r="HIH26" s="12"/>
      <c r="HII26" s="12"/>
      <c r="HIJ26" s="12"/>
      <c r="HIK26" s="12"/>
      <c r="HIL26" s="12"/>
      <c r="HIM26" s="12"/>
      <c r="HIN26" s="12"/>
      <c r="HIO26" s="12"/>
      <c r="HIP26" s="12"/>
      <c r="HIQ26" s="12"/>
      <c r="HIR26" s="12"/>
      <c r="HIS26" s="12"/>
      <c r="HIT26" s="12"/>
      <c r="HIU26" s="12"/>
      <c r="HIV26" s="12"/>
      <c r="HIW26" s="12"/>
      <c r="HIX26" s="12"/>
      <c r="HIY26" s="12"/>
      <c r="HIZ26" s="12"/>
      <c r="HJA26" s="12"/>
      <c r="HJB26" s="12"/>
      <c r="HJC26" s="12"/>
      <c r="HJD26" s="12"/>
      <c r="HJE26" s="12"/>
      <c r="HJF26" s="12"/>
      <c r="HJG26" s="12"/>
      <c r="HJH26" s="12"/>
      <c r="HJI26" s="12"/>
      <c r="HJJ26" s="12"/>
      <c r="HJK26" s="12"/>
      <c r="HJL26" s="12"/>
      <c r="HJM26" s="12"/>
      <c r="HJN26" s="12"/>
      <c r="HJO26" s="12"/>
      <c r="HJP26" s="12"/>
      <c r="HJQ26" s="12"/>
      <c r="HJR26" s="12"/>
      <c r="HJS26" s="12"/>
      <c r="HJT26" s="12"/>
      <c r="HJU26" s="12"/>
      <c r="HJV26" s="12"/>
      <c r="HJW26" s="12"/>
      <c r="HJX26" s="12"/>
      <c r="HJY26" s="12"/>
      <c r="HJZ26" s="12"/>
      <c r="HKA26" s="12"/>
      <c r="HKB26" s="12"/>
      <c r="HKC26" s="12"/>
      <c r="HKD26" s="12"/>
      <c r="HKE26" s="12"/>
      <c r="HKF26" s="12"/>
      <c r="HKG26" s="12"/>
      <c r="HKH26" s="12"/>
      <c r="HKI26" s="12"/>
      <c r="HKJ26" s="12"/>
      <c r="HKK26" s="12"/>
      <c r="HKL26" s="12"/>
      <c r="HKM26" s="12"/>
      <c r="HKN26" s="12"/>
      <c r="HKO26" s="12"/>
      <c r="HKP26" s="12"/>
      <c r="HKQ26" s="12"/>
      <c r="HKR26" s="12"/>
      <c r="HKS26" s="12"/>
      <c r="HKT26" s="12"/>
      <c r="HKU26" s="12"/>
      <c r="HKV26" s="12"/>
      <c r="HKW26" s="12"/>
      <c r="HKX26" s="12"/>
      <c r="HKY26" s="12"/>
      <c r="HKZ26" s="12"/>
      <c r="HLA26" s="12"/>
      <c r="HLB26" s="12"/>
      <c r="HLC26" s="12"/>
      <c r="HLD26" s="12"/>
      <c r="HLE26" s="12"/>
      <c r="HLF26" s="12"/>
      <c r="HLG26" s="12"/>
      <c r="HLH26" s="12"/>
      <c r="HLI26" s="12"/>
      <c r="HLJ26" s="12"/>
      <c r="HLK26" s="12"/>
      <c r="HLL26" s="12"/>
      <c r="HLM26" s="12"/>
      <c r="HLN26" s="12"/>
      <c r="HLO26" s="12"/>
      <c r="HLP26" s="12"/>
      <c r="HLQ26" s="12"/>
      <c r="HLR26" s="12"/>
      <c r="HLS26" s="12"/>
      <c r="HLT26" s="12"/>
      <c r="HLU26" s="12"/>
      <c r="HLV26" s="12"/>
      <c r="HLW26" s="12"/>
      <c r="HLX26" s="12"/>
      <c r="HLY26" s="12"/>
      <c r="HLZ26" s="12"/>
      <c r="HMA26" s="12"/>
      <c r="HMB26" s="12"/>
      <c r="HMC26" s="12"/>
      <c r="HMD26" s="12"/>
      <c r="HME26" s="12"/>
      <c r="HMF26" s="12"/>
      <c r="HMG26" s="12"/>
      <c r="HMH26" s="12"/>
      <c r="HMI26" s="12"/>
      <c r="HMJ26" s="12"/>
      <c r="HMK26" s="12"/>
      <c r="HML26" s="12"/>
      <c r="HMM26" s="12"/>
      <c r="HMN26" s="12"/>
      <c r="HMO26" s="12"/>
      <c r="HMP26" s="12"/>
      <c r="HMQ26" s="12"/>
      <c r="HMR26" s="12"/>
      <c r="HMS26" s="12"/>
      <c r="HMT26" s="12"/>
      <c r="HMU26" s="12"/>
      <c r="HMV26" s="12"/>
      <c r="HMW26" s="12"/>
      <c r="HMX26" s="12"/>
      <c r="HMY26" s="12"/>
      <c r="HMZ26" s="12"/>
      <c r="HNA26" s="12"/>
      <c r="HNB26" s="12"/>
      <c r="HNC26" s="12"/>
      <c r="HND26" s="12"/>
      <c r="HNE26" s="12"/>
      <c r="HNF26" s="12"/>
      <c r="HNG26" s="12"/>
      <c r="HNH26" s="12"/>
      <c r="HNI26" s="12"/>
      <c r="HNJ26" s="12"/>
      <c r="HNK26" s="12"/>
      <c r="HNL26" s="12"/>
      <c r="HNM26" s="12"/>
      <c r="HNN26" s="12"/>
      <c r="HNO26" s="12"/>
      <c r="HNP26" s="12"/>
      <c r="HNQ26" s="12"/>
      <c r="HNR26" s="12"/>
      <c r="HNS26" s="12"/>
      <c r="HNT26" s="12"/>
      <c r="HNU26" s="12"/>
      <c r="HNV26" s="12"/>
      <c r="HNW26" s="12"/>
      <c r="HNX26" s="12"/>
      <c r="HNY26" s="12"/>
      <c r="HNZ26" s="12"/>
      <c r="HOA26" s="12"/>
      <c r="HOB26" s="12"/>
      <c r="HOC26" s="12"/>
      <c r="HOD26" s="12"/>
      <c r="HOE26" s="12"/>
      <c r="HOF26" s="12"/>
      <c r="HOG26" s="12"/>
      <c r="HOH26" s="12"/>
      <c r="HOI26" s="12"/>
      <c r="HOJ26" s="12"/>
      <c r="HOK26" s="12"/>
      <c r="HOL26" s="12"/>
      <c r="HOM26" s="12"/>
      <c r="HON26" s="12"/>
      <c r="HOO26" s="12"/>
      <c r="HOP26" s="12"/>
      <c r="HOQ26" s="12"/>
      <c r="HOR26" s="12"/>
      <c r="HOS26" s="12"/>
      <c r="HOT26" s="12"/>
      <c r="HOU26" s="12"/>
      <c r="HOV26" s="12"/>
      <c r="HOW26" s="12"/>
      <c r="HOX26" s="12"/>
      <c r="HOY26" s="12"/>
      <c r="HOZ26" s="12"/>
      <c r="HPA26" s="12"/>
      <c r="HPB26" s="12"/>
      <c r="HPC26" s="12"/>
      <c r="HPD26" s="12"/>
      <c r="HPE26" s="12"/>
      <c r="HPF26" s="12"/>
      <c r="HPG26" s="12"/>
      <c r="HPH26" s="12"/>
      <c r="HPI26" s="12"/>
      <c r="HPJ26" s="12"/>
      <c r="HPK26" s="12"/>
      <c r="HPL26" s="12"/>
      <c r="HPM26" s="12"/>
      <c r="HPN26" s="12"/>
      <c r="HPO26" s="12"/>
      <c r="HPP26" s="12"/>
      <c r="HPQ26" s="12"/>
      <c r="HPR26" s="12"/>
      <c r="HPS26" s="12"/>
      <c r="HPT26" s="12"/>
      <c r="HPU26" s="12"/>
      <c r="HPV26" s="12"/>
      <c r="HPW26" s="12"/>
      <c r="HPX26" s="12"/>
      <c r="HPY26" s="12"/>
      <c r="HPZ26" s="12"/>
      <c r="HQA26" s="12"/>
      <c r="HQB26" s="12"/>
      <c r="HQC26" s="12"/>
      <c r="HQD26" s="12"/>
      <c r="HQE26" s="12"/>
      <c r="HQF26" s="12"/>
      <c r="HQG26" s="12"/>
      <c r="HQH26" s="12"/>
      <c r="HQI26" s="12"/>
      <c r="HQJ26" s="12"/>
      <c r="HQK26" s="12"/>
      <c r="HQL26" s="12"/>
      <c r="HQM26" s="12"/>
      <c r="HQN26" s="12"/>
      <c r="HQO26" s="12"/>
      <c r="HQP26" s="12"/>
      <c r="HQQ26" s="12"/>
      <c r="HQR26" s="12"/>
      <c r="HQS26" s="12"/>
      <c r="HQT26" s="12"/>
      <c r="HQU26" s="12"/>
      <c r="HQV26" s="12"/>
      <c r="HQW26" s="12"/>
      <c r="HQX26" s="12"/>
      <c r="HQY26" s="12"/>
      <c r="HQZ26" s="12"/>
      <c r="HRA26" s="12"/>
      <c r="HRB26" s="12"/>
      <c r="HRC26" s="12"/>
      <c r="HRD26" s="12"/>
      <c r="HRE26" s="12"/>
      <c r="HRF26" s="12"/>
      <c r="HRG26" s="12"/>
      <c r="HRH26" s="12"/>
      <c r="HRI26" s="12"/>
      <c r="HRJ26" s="12"/>
      <c r="HRK26" s="12"/>
      <c r="HRL26" s="12"/>
      <c r="HRM26" s="12"/>
      <c r="HRN26" s="12"/>
      <c r="HRO26" s="12"/>
      <c r="HRP26" s="12"/>
      <c r="HRQ26" s="12"/>
      <c r="HRR26" s="12"/>
      <c r="HRS26" s="12"/>
      <c r="HRT26" s="12"/>
      <c r="HRU26" s="12"/>
      <c r="HRV26" s="12"/>
      <c r="HRW26" s="12"/>
      <c r="HRX26" s="12"/>
      <c r="HRY26" s="12"/>
      <c r="HRZ26" s="12"/>
      <c r="HSA26" s="12"/>
      <c r="HSB26" s="12"/>
      <c r="HSC26" s="12"/>
      <c r="HSD26" s="12"/>
      <c r="HSE26" s="12"/>
      <c r="HSF26" s="12"/>
      <c r="HSG26" s="12"/>
      <c r="HSH26" s="12"/>
      <c r="HSI26" s="12"/>
      <c r="HSJ26" s="12"/>
      <c r="HSK26" s="12"/>
      <c r="HSL26" s="12"/>
      <c r="HSM26" s="12"/>
      <c r="HSN26" s="12"/>
      <c r="HSO26" s="12"/>
      <c r="HSP26" s="12"/>
      <c r="HSQ26" s="12"/>
      <c r="HSR26" s="12"/>
      <c r="HSS26" s="12"/>
      <c r="HST26" s="12"/>
      <c r="HSU26" s="12"/>
      <c r="HSV26" s="12"/>
      <c r="HSW26" s="12"/>
      <c r="HSX26" s="12"/>
      <c r="HSY26" s="12"/>
      <c r="HSZ26" s="12"/>
      <c r="HTA26" s="12"/>
      <c r="HTB26" s="12"/>
      <c r="HTC26" s="12"/>
      <c r="HTD26" s="12"/>
      <c r="HTE26" s="12"/>
      <c r="HTF26" s="12"/>
      <c r="HTG26" s="12"/>
      <c r="HTH26" s="12"/>
      <c r="HTI26" s="12"/>
      <c r="HTJ26" s="12"/>
      <c r="HTK26" s="12"/>
      <c r="HTL26" s="12"/>
      <c r="HTM26" s="12"/>
      <c r="HTN26" s="12"/>
      <c r="HTO26" s="12"/>
      <c r="HTP26" s="12"/>
      <c r="HTQ26" s="12"/>
      <c r="HTR26" s="12"/>
      <c r="HTS26" s="12"/>
      <c r="HTT26" s="12"/>
      <c r="HTU26" s="12"/>
      <c r="HTV26" s="12"/>
      <c r="HTW26" s="12"/>
      <c r="HTX26" s="12"/>
      <c r="HTY26" s="12"/>
      <c r="HTZ26" s="12"/>
      <c r="HUA26" s="12"/>
      <c r="HUB26" s="12"/>
      <c r="HUC26" s="12"/>
      <c r="HUD26" s="12"/>
      <c r="HUE26" s="12"/>
      <c r="HUF26" s="12"/>
      <c r="HUG26" s="12"/>
      <c r="HUH26" s="12"/>
      <c r="HUI26" s="12"/>
      <c r="HUJ26" s="12"/>
      <c r="HUK26" s="12"/>
      <c r="HUL26" s="12"/>
      <c r="HUM26" s="12"/>
      <c r="HUN26" s="12"/>
      <c r="HUO26" s="12"/>
      <c r="HUP26" s="12"/>
      <c r="HUQ26" s="12"/>
      <c r="HUR26" s="12"/>
      <c r="HUS26" s="12"/>
      <c r="HUT26" s="12"/>
      <c r="HUU26" s="12"/>
      <c r="HUV26" s="12"/>
      <c r="HUW26" s="12"/>
      <c r="HUX26" s="12"/>
      <c r="HUY26" s="12"/>
      <c r="HUZ26" s="12"/>
      <c r="HVA26" s="12"/>
      <c r="HVB26" s="12"/>
      <c r="HVC26" s="12"/>
      <c r="HVD26" s="12"/>
      <c r="HVE26" s="12"/>
      <c r="HVF26" s="12"/>
      <c r="HVG26" s="12"/>
      <c r="HVH26" s="12"/>
      <c r="HVI26" s="12"/>
      <c r="HVJ26" s="12"/>
      <c r="HVK26" s="12"/>
      <c r="HVL26" s="12"/>
      <c r="HVM26" s="12"/>
      <c r="HVN26" s="12"/>
      <c r="HVO26" s="12"/>
      <c r="HVP26" s="12"/>
      <c r="HVQ26" s="12"/>
      <c r="HVR26" s="12"/>
      <c r="HVS26" s="12"/>
      <c r="HVT26" s="12"/>
      <c r="HVU26" s="12"/>
      <c r="HVV26" s="12"/>
      <c r="HVW26" s="12"/>
      <c r="HVX26" s="12"/>
      <c r="HVY26" s="12"/>
      <c r="HVZ26" s="12"/>
      <c r="HWA26" s="12"/>
      <c r="HWB26" s="12"/>
      <c r="HWC26" s="12"/>
      <c r="HWD26" s="12"/>
      <c r="HWE26" s="12"/>
      <c r="HWF26" s="12"/>
      <c r="HWG26" s="12"/>
      <c r="HWH26" s="12"/>
      <c r="HWI26" s="12"/>
      <c r="HWJ26" s="12"/>
      <c r="HWK26" s="12"/>
      <c r="HWL26" s="12"/>
      <c r="HWM26" s="12"/>
      <c r="HWN26" s="12"/>
      <c r="HWO26" s="12"/>
      <c r="HWP26" s="12"/>
      <c r="HWQ26" s="12"/>
      <c r="HWR26" s="12"/>
      <c r="HWS26" s="12"/>
      <c r="HWT26" s="12"/>
      <c r="HWU26" s="12"/>
      <c r="HWV26" s="12"/>
      <c r="HWW26" s="12"/>
      <c r="HWX26" s="12"/>
      <c r="HWY26" s="12"/>
      <c r="HWZ26" s="12"/>
      <c r="HXA26" s="12"/>
      <c r="HXB26" s="12"/>
      <c r="HXC26" s="12"/>
      <c r="HXD26" s="12"/>
      <c r="HXE26" s="12"/>
      <c r="HXF26" s="12"/>
      <c r="HXG26" s="12"/>
      <c r="HXH26" s="12"/>
      <c r="HXI26" s="12"/>
      <c r="HXJ26" s="12"/>
      <c r="HXK26" s="12"/>
      <c r="HXL26" s="12"/>
      <c r="HXM26" s="12"/>
      <c r="HXN26" s="12"/>
      <c r="HXO26" s="12"/>
      <c r="HXP26" s="12"/>
      <c r="HXQ26" s="12"/>
      <c r="HXR26" s="12"/>
      <c r="HXS26" s="12"/>
      <c r="HXT26" s="12"/>
      <c r="HXU26" s="12"/>
      <c r="HXV26" s="12"/>
      <c r="HXW26" s="12"/>
      <c r="HXX26" s="12"/>
      <c r="HXY26" s="12"/>
      <c r="HXZ26" s="12"/>
      <c r="HYA26" s="12"/>
      <c r="HYB26" s="12"/>
      <c r="HYC26" s="12"/>
      <c r="HYD26" s="12"/>
      <c r="HYE26" s="12"/>
      <c r="HYF26" s="12"/>
      <c r="HYG26" s="12"/>
      <c r="HYH26" s="12"/>
      <c r="HYI26" s="12"/>
      <c r="HYJ26" s="12"/>
      <c r="HYK26" s="12"/>
      <c r="HYL26" s="12"/>
      <c r="HYM26" s="12"/>
      <c r="HYN26" s="12"/>
      <c r="HYO26" s="12"/>
      <c r="HYP26" s="12"/>
      <c r="HYQ26" s="12"/>
      <c r="HYR26" s="12"/>
      <c r="HYS26" s="12"/>
      <c r="HYT26" s="12"/>
      <c r="HYU26" s="12"/>
      <c r="HYV26" s="12"/>
      <c r="HYW26" s="12"/>
      <c r="HYX26" s="12"/>
      <c r="HYY26" s="12"/>
      <c r="HYZ26" s="12"/>
      <c r="HZA26" s="12"/>
      <c r="HZB26" s="12"/>
      <c r="HZC26" s="12"/>
      <c r="HZD26" s="12"/>
      <c r="HZE26" s="12"/>
      <c r="HZF26" s="12"/>
      <c r="HZG26" s="12"/>
      <c r="HZH26" s="12"/>
      <c r="HZI26" s="12"/>
      <c r="HZJ26" s="12"/>
      <c r="HZK26" s="12"/>
      <c r="HZL26" s="12"/>
      <c r="HZM26" s="12"/>
      <c r="HZN26" s="12"/>
      <c r="HZO26" s="12"/>
      <c r="HZP26" s="12"/>
      <c r="HZQ26" s="12"/>
      <c r="HZR26" s="12"/>
      <c r="HZS26" s="12"/>
      <c r="HZT26" s="12"/>
      <c r="HZU26" s="12"/>
      <c r="HZV26" s="12"/>
      <c r="HZW26" s="12"/>
      <c r="HZX26" s="12"/>
      <c r="HZY26" s="12"/>
      <c r="HZZ26" s="12"/>
      <c r="IAA26" s="12"/>
      <c r="IAB26" s="12"/>
      <c r="IAC26" s="12"/>
      <c r="IAD26" s="12"/>
      <c r="IAE26" s="12"/>
      <c r="IAF26" s="12"/>
      <c r="IAG26" s="12"/>
      <c r="IAH26" s="12"/>
      <c r="IAI26" s="12"/>
      <c r="IAJ26" s="12"/>
      <c r="IAK26" s="12"/>
      <c r="IAL26" s="12"/>
      <c r="IAM26" s="12"/>
      <c r="IAN26" s="12"/>
      <c r="IAO26" s="12"/>
      <c r="IAP26" s="12"/>
      <c r="IAQ26" s="12"/>
      <c r="IAR26" s="12"/>
      <c r="IAS26" s="12"/>
      <c r="IAT26" s="12"/>
      <c r="IAU26" s="12"/>
      <c r="IAV26" s="12"/>
      <c r="IAW26" s="12"/>
      <c r="IAX26" s="12"/>
      <c r="IAY26" s="12"/>
      <c r="IAZ26" s="12"/>
      <c r="IBA26" s="12"/>
      <c r="IBB26" s="12"/>
      <c r="IBC26" s="12"/>
      <c r="IBD26" s="12"/>
      <c r="IBE26" s="12"/>
      <c r="IBF26" s="12"/>
      <c r="IBG26" s="12"/>
      <c r="IBH26" s="12"/>
      <c r="IBI26" s="12"/>
      <c r="IBJ26" s="12"/>
      <c r="IBK26" s="12"/>
      <c r="IBL26" s="12"/>
      <c r="IBM26" s="12"/>
      <c r="IBN26" s="12"/>
      <c r="IBO26" s="12"/>
      <c r="IBP26" s="12"/>
      <c r="IBQ26" s="12"/>
      <c r="IBR26" s="12"/>
      <c r="IBS26" s="12"/>
      <c r="IBT26" s="12"/>
      <c r="IBU26" s="12"/>
      <c r="IBV26" s="12"/>
      <c r="IBW26" s="12"/>
      <c r="IBX26" s="12"/>
      <c r="IBY26" s="12"/>
      <c r="IBZ26" s="12"/>
      <c r="ICA26" s="12"/>
      <c r="ICB26" s="12"/>
      <c r="ICC26" s="12"/>
      <c r="ICD26" s="12"/>
      <c r="ICE26" s="12"/>
      <c r="ICF26" s="12"/>
      <c r="ICG26" s="12"/>
      <c r="ICH26" s="12"/>
      <c r="ICI26" s="12"/>
      <c r="ICJ26" s="12"/>
      <c r="ICK26" s="12"/>
      <c r="ICL26" s="12"/>
      <c r="ICM26" s="12"/>
      <c r="ICN26" s="12"/>
      <c r="ICO26" s="12"/>
      <c r="ICP26" s="12"/>
      <c r="ICQ26" s="12"/>
      <c r="ICR26" s="12"/>
      <c r="ICS26" s="12"/>
      <c r="ICT26" s="12"/>
      <c r="ICU26" s="12"/>
      <c r="ICV26" s="12"/>
      <c r="ICW26" s="12"/>
      <c r="ICX26" s="12"/>
      <c r="ICY26" s="12"/>
      <c r="ICZ26" s="12"/>
      <c r="IDA26" s="12"/>
      <c r="IDB26" s="12"/>
      <c r="IDC26" s="12"/>
      <c r="IDD26" s="12"/>
      <c r="IDE26" s="12"/>
      <c r="IDF26" s="12"/>
      <c r="IDG26" s="12"/>
      <c r="IDH26" s="12"/>
      <c r="IDI26" s="12"/>
      <c r="IDJ26" s="12"/>
      <c r="IDK26" s="12"/>
      <c r="IDL26" s="12"/>
      <c r="IDM26" s="12"/>
      <c r="IDN26" s="12"/>
      <c r="IDO26" s="12"/>
      <c r="IDP26" s="12"/>
      <c r="IDQ26" s="12"/>
      <c r="IDR26" s="12"/>
      <c r="IDS26" s="12"/>
      <c r="IDT26" s="12"/>
      <c r="IDU26" s="12"/>
      <c r="IDV26" s="12"/>
      <c r="IDW26" s="12"/>
      <c r="IDX26" s="12"/>
      <c r="IDY26" s="12"/>
      <c r="IDZ26" s="12"/>
      <c r="IEA26" s="12"/>
      <c r="IEB26" s="12"/>
      <c r="IEC26" s="12"/>
      <c r="IED26" s="12"/>
      <c r="IEE26" s="12"/>
      <c r="IEF26" s="12"/>
      <c r="IEG26" s="12"/>
      <c r="IEH26" s="12"/>
      <c r="IEI26" s="12"/>
      <c r="IEJ26" s="12"/>
      <c r="IEK26" s="12"/>
      <c r="IEL26" s="12"/>
      <c r="IEM26" s="12"/>
      <c r="IEN26" s="12"/>
      <c r="IEO26" s="12"/>
      <c r="IEP26" s="12"/>
      <c r="IEQ26" s="12"/>
      <c r="IER26" s="12"/>
      <c r="IES26" s="12"/>
      <c r="IET26" s="12"/>
      <c r="IEU26" s="12"/>
      <c r="IEV26" s="12"/>
      <c r="IEW26" s="12"/>
      <c r="IEX26" s="12"/>
      <c r="IEY26" s="12"/>
      <c r="IEZ26" s="12"/>
      <c r="IFA26" s="12"/>
      <c r="IFB26" s="12"/>
      <c r="IFC26" s="12"/>
      <c r="IFD26" s="12"/>
      <c r="IFE26" s="12"/>
      <c r="IFF26" s="12"/>
      <c r="IFG26" s="12"/>
      <c r="IFH26" s="12"/>
      <c r="IFI26" s="12"/>
      <c r="IFJ26" s="12"/>
      <c r="IFK26" s="12"/>
      <c r="IFL26" s="12"/>
      <c r="IFM26" s="12"/>
      <c r="IFN26" s="12"/>
      <c r="IFO26" s="12"/>
      <c r="IFP26" s="12"/>
      <c r="IFQ26" s="12"/>
      <c r="IFR26" s="12"/>
      <c r="IFS26" s="12"/>
      <c r="IFT26" s="12"/>
      <c r="IFU26" s="12"/>
      <c r="IFV26" s="12"/>
      <c r="IFW26" s="12"/>
      <c r="IFX26" s="12"/>
      <c r="IFY26" s="12"/>
      <c r="IFZ26" s="12"/>
      <c r="IGA26" s="12"/>
      <c r="IGB26" s="12"/>
      <c r="IGC26" s="12"/>
      <c r="IGD26" s="12"/>
      <c r="IGE26" s="12"/>
      <c r="IGF26" s="12"/>
      <c r="IGG26" s="12"/>
      <c r="IGH26" s="12"/>
      <c r="IGI26" s="12"/>
      <c r="IGJ26" s="12"/>
      <c r="IGK26" s="12"/>
      <c r="IGL26" s="12"/>
      <c r="IGM26" s="12"/>
      <c r="IGN26" s="12"/>
      <c r="IGO26" s="12"/>
      <c r="IGP26" s="12"/>
      <c r="IGQ26" s="12"/>
      <c r="IGR26" s="12"/>
      <c r="IGS26" s="12"/>
      <c r="IGT26" s="12"/>
      <c r="IGU26" s="12"/>
      <c r="IGV26" s="12"/>
      <c r="IGW26" s="12"/>
      <c r="IGX26" s="12"/>
      <c r="IGY26" s="12"/>
      <c r="IGZ26" s="12"/>
      <c r="IHA26" s="12"/>
      <c r="IHB26" s="12"/>
      <c r="IHC26" s="12"/>
      <c r="IHD26" s="12"/>
      <c r="IHE26" s="12"/>
      <c r="IHF26" s="12"/>
      <c r="IHG26" s="12"/>
      <c r="IHH26" s="12"/>
      <c r="IHI26" s="12"/>
      <c r="IHJ26" s="12"/>
      <c r="IHK26" s="12"/>
      <c r="IHL26" s="12"/>
      <c r="IHM26" s="12"/>
      <c r="IHN26" s="12"/>
      <c r="IHO26" s="12"/>
      <c r="IHP26" s="12"/>
      <c r="IHQ26" s="12"/>
      <c r="IHR26" s="12"/>
      <c r="IHS26" s="12"/>
      <c r="IHT26" s="12"/>
      <c r="IHU26" s="12"/>
      <c r="IHV26" s="12"/>
      <c r="IHW26" s="12"/>
      <c r="IHX26" s="12"/>
      <c r="IHY26" s="12"/>
      <c r="IHZ26" s="12"/>
      <c r="IIA26" s="12"/>
      <c r="IIB26" s="12"/>
      <c r="IIC26" s="12"/>
      <c r="IID26" s="12"/>
      <c r="IIE26" s="12"/>
      <c r="IIF26" s="12"/>
      <c r="IIG26" s="12"/>
      <c r="IIH26" s="12"/>
      <c r="III26" s="12"/>
      <c r="IIJ26" s="12"/>
      <c r="IIK26" s="12"/>
      <c r="IIL26" s="12"/>
      <c r="IIM26" s="12"/>
      <c r="IIN26" s="12"/>
      <c r="IIO26" s="12"/>
      <c r="IIP26" s="12"/>
      <c r="IIQ26" s="12"/>
      <c r="IIR26" s="12"/>
      <c r="IIS26" s="12"/>
      <c r="IIT26" s="12"/>
      <c r="IIU26" s="12"/>
      <c r="IIV26" s="12"/>
      <c r="IIW26" s="12"/>
      <c r="IIX26" s="12"/>
      <c r="IIY26" s="12"/>
      <c r="IIZ26" s="12"/>
      <c r="IJA26" s="12"/>
      <c r="IJB26" s="12"/>
      <c r="IJC26" s="12"/>
      <c r="IJD26" s="12"/>
      <c r="IJE26" s="12"/>
      <c r="IJF26" s="12"/>
      <c r="IJG26" s="12"/>
      <c r="IJH26" s="12"/>
      <c r="IJI26" s="12"/>
      <c r="IJJ26" s="12"/>
      <c r="IJK26" s="12"/>
      <c r="IJL26" s="12"/>
      <c r="IJM26" s="12"/>
      <c r="IJN26" s="12"/>
      <c r="IJO26" s="12"/>
      <c r="IJP26" s="12"/>
      <c r="IJQ26" s="12"/>
      <c r="IJR26" s="12"/>
      <c r="IJS26" s="12"/>
      <c r="IJT26" s="12"/>
      <c r="IJU26" s="12"/>
      <c r="IJV26" s="12"/>
      <c r="IJW26" s="12"/>
      <c r="IJX26" s="12"/>
      <c r="IJY26" s="12"/>
      <c r="IJZ26" s="12"/>
      <c r="IKA26" s="12"/>
      <c r="IKB26" s="12"/>
      <c r="IKC26" s="12"/>
      <c r="IKD26" s="12"/>
      <c r="IKE26" s="12"/>
      <c r="IKF26" s="12"/>
      <c r="IKG26" s="12"/>
      <c r="IKH26" s="12"/>
      <c r="IKI26" s="12"/>
      <c r="IKJ26" s="12"/>
      <c r="IKK26" s="12"/>
      <c r="IKL26" s="12"/>
      <c r="IKM26" s="12"/>
      <c r="IKN26" s="12"/>
      <c r="IKO26" s="12"/>
      <c r="IKP26" s="12"/>
      <c r="IKQ26" s="12"/>
      <c r="IKR26" s="12"/>
      <c r="IKS26" s="12"/>
      <c r="IKT26" s="12"/>
      <c r="IKU26" s="12"/>
      <c r="IKV26" s="12"/>
      <c r="IKW26" s="12"/>
      <c r="IKX26" s="12"/>
      <c r="IKY26" s="12"/>
      <c r="IKZ26" s="12"/>
      <c r="ILA26" s="12"/>
      <c r="ILB26" s="12"/>
      <c r="ILC26" s="12"/>
      <c r="ILD26" s="12"/>
      <c r="ILE26" s="12"/>
      <c r="ILF26" s="12"/>
      <c r="ILG26" s="12"/>
      <c r="ILH26" s="12"/>
      <c r="ILI26" s="12"/>
      <c r="ILJ26" s="12"/>
      <c r="ILK26" s="12"/>
      <c r="ILL26" s="12"/>
      <c r="ILM26" s="12"/>
      <c r="ILN26" s="12"/>
      <c r="ILO26" s="12"/>
      <c r="ILP26" s="12"/>
      <c r="ILQ26" s="12"/>
      <c r="ILR26" s="12"/>
      <c r="ILS26" s="12"/>
      <c r="ILT26" s="12"/>
      <c r="ILU26" s="12"/>
      <c r="ILV26" s="12"/>
      <c r="ILW26" s="12"/>
      <c r="ILX26" s="12"/>
      <c r="ILY26" s="12"/>
      <c r="ILZ26" s="12"/>
      <c r="IMA26" s="12"/>
      <c r="IMB26" s="12"/>
      <c r="IMC26" s="12"/>
      <c r="IMD26" s="12"/>
      <c r="IME26" s="12"/>
      <c r="IMF26" s="12"/>
      <c r="IMG26" s="12"/>
      <c r="IMH26" s="12"/>
      <c r="IMI26" s="12"/>
      <c r="IMJ26" s="12"/>
      <c r="IMK26" s="12"/>
      <c r="IML26" s="12"/>
      <c r="IMM26" s="12"/>
      <c r="IMN26" s="12"/>
      <c r="IMO26" s="12"/>
      <c r="IMP26" s="12"/>
      <c r="IMQ26" s="12"/>
      <c r="IMR26" s="12"/>
      <c r="IMS26" s="12"/>
      <c r="IMT26" s="12"/>
      <c r="IMU26" s="12"/>
      <c r="IMV26" s="12"/>
      <c r="IMW26" s="12"/>
      <c r="IMX26" s="12"/>
      <c r="IMY26" s="12"/>
      <c r="IMZ26" s="12"/>
      <c r="INA26" s="12"/>
      <c r="INB26" s="12"/>
      <c r="INC26" s="12"/>
      <c r="IND26" s="12"/>
      <c r="INE26" s="12"/>
      <c r="INF26" s="12"/>
      <c r="ING26" s="12"/>
      <c r="INH26" s="12"/>
      <c r="INI26" s="12"/>
      <c r="INJ26" s="12"/>
      <c r="INK26" s="12"/>
      <c r="INL26" s="12"/>
      <c r="INM26" s="12"/>
      <c r="INN26" s="12"/>
      <c r="INO26" s="12"/>
      <c r="INP26" s="12"/>
      <c r="INQ26" s="12"/>
      <c r="INR26" s="12"/>
      <c r="INS26" s="12"/>
      <c r="INT26" s="12"/>
      <c r="INU26" s="12"/>
      <c r="INV26" s="12"/>
      <c r="INW26" s="12"/>
      <c r="INX26" s="12"/>
      <c r="INY26" s="12"/>
      <c r="INZ26" s="12"/>
      <c r="IOA26" s="12"/>
      <c r="IOB26" s="12"/>
      <c r="IOC26" s="12"/>
      <c r="IOD26" s="12"/>
      <c r="IOE26" s="12"/>
      <c r="IOF26" s="12"/>
      <c r="IOG26" s="12"/>
      <c r="IOH26" s="12"/>
      <c r="IOI26" s="12"/>
      <c r="IOJ26" s="12"/>
      <c r="IOK26" s="12"/>
      <c r="IOL26" s="12"/>
      <c r="IOM26" s="12"/>
      <c r="ION26" s="12"/>
      <c r="IOO26" s="12"/>
      <c r="IOP26" s="12"/>
      <c r="IOQ26" s="12"/>
      <c r="IOR26" s="12"/>
      <c r="IOS26" s="12"/>
      <c r="IOT26" s="12"/>
      <c r="IOU26" s="12"/>
      <c r="IOV26" s="12"/>
      <c r="IOW26" s="12"/>
      <c r="IOX26" s="12"/>
      <c r="IOY26" s="12"/>
      <c r="IOZ26" s="12"/>
      <c r="IPA26" s="12"/>
      <c r="IPB26" s="12"/>
      <c r="IPC26" s="12"/>
      <c r="IPD26" s="12"/>
      <c r="IPE26" s="12"/>
      <c r="IPF26" s="12"/>
      <c r="IPG26" s="12"/>
      <c r="IPH26" s="12"/>
      <c r="IPI26" s="12"/>
      <c r="IPJ26" s="12"/>
      <c r="IPK26" s="12"/>
      <c r="IPL26" s="12"/>
      <c r="IPM26" s="12"/>
      <c r="IPN26" s="12"/>
      <c r="IPO26" s="12"/>
      <c r="IPP26" s="12"/>
      <c r="IPQ26" s="12"/>
      <c r="IPR26" s="12"/>
      <c r="IPS26" s="12"/>
      <c r="IPT26" s="12"/>
      <c r="IPU26" s="12"/>
      <c r="IPV26" s="12"/>
      <c r="IPW26" s="12"/>
      <c r="IPX26" s="12"/>
      <c r="IPY26" s="12"/>
      <c r="IPZ26" s="12"/>
      <c r="IQA26" s="12"/>
      <c r="IQB26" s="12"/>
      <c r="IQC26" s="12"/>
      <c r="IQD26" s="12"/>
      <c r="IQE26" s="12"/>
      <c r="IQF26" s="12"/>
      <c r="IQG26" s="12"/>
      <c r="IQH26" s="12"/>
      <c r="IQI26" s="12"/>
      <c r="IQJ26" s="12"/>
      <c r="IQK26" s="12"/>
      <c r="IQL26" s="12"/>
      <c r="IQM26" s="12"/>
      <c r="IQN26" s="12"/>
      <c r="IQO26" s="12"/>
      <c r="IQP26" s="12"/>
      <c r="IQQ26" s="12"/>
      <c r="IQR26" s="12"/>
      <c r="IQS26" s="12"/>
      <c r="IQT26" s="12"/>
      <c r="IQU26" s="12"/>
      <c r="IQV26" s="12"/>
      <c r="IQW26" s="12"/>
      <c r="IQX26" s="12"/>
      <c r="IQY26" s="12"/>
      <c r="IQZ26" s="12"/>
      <c r="IRA26" s="12"/>
      <c r="IRB26" s="12"/>
      <c r="IRC26" s="12"/>
      <c r="IRD26" s="12"/>
      <c r="IRE26" s="12"/>
      <c r="IRF26" s="12"/>
      <c r="IRG26" s="12"/>
      <c r="IRH26" s="12"/>
      <c r="IRI26" s="12"/>
      <c r="IRJ26" s="12"/>
      <c r="IRK26" s="12"/>
      <c r="IRL26" s="12"/>
      <c r="IRM26" s="12"/>
      <c r="IRN26" s="12"/>
      <c r="IRO26" s="12"/>
      <c r="IRP26" s="12"/>
      <c r="IRQ26" s="12"/>
      <c r="IRR26" s="12"/>
      <c r="IRS26" s="12"/>
      <c r="IRT26" s="12"/>
      <c r="IRU26" s="12"/>
      <c r="IRV26" s="12"/>
      <c r="IRW26" s="12"/>
      <c r="IRX26" s="12"/>
      <c r="IRY26" s="12"/>
      <c r="IRZ26" s="12"/>
      <c r="ISA26" s="12"/>
      <c r="ISB26" s="12"/>
      <c r="ISC26" s="12"/>
      <c r="ISD26" s="12"/>
      <c r="ISE26" s="12"/>
      <c r="ISF26" s="12"/>
      <c r="ISG26" s="12"/>
      <c r="ISH26" s="12"/>
      <c r="ISI26" s="12"/>
      <c r="ISJ26" s="12"/>
      <c r="ISK26" s="12"/>
      <c r="ISL26" s="12"/>
      <c r="ISM26" s="12"/>
      <c r="ISN26" s="12"/>
      <c r="ISO26" s="12"/>
      <c r="ISP26" s="12"/>
      <c r="ISQ26" s="12"/>
      <c r="ISR26" s="12"/>
      <c r="ISS26" s="12"/>
      <c r="IST26" s="12"/>
      <c r="ISU26" s="12"/>
      <c r="ISV26" s="12"/>
      <c r="ISW26" s="12"/>
      <c r="ISX26" s="12"/>
      <c r="ISY26" s="12"/>
      <c r="ISZ26" s="12"/>
      <c r="ITA26" s="12"/>
      <c r="ITB26" s="12"/>
      <c r="ITC26" s="12"/>
      <c r="ITD26" s="12"/>
      <c r="ITE26" s="12"/>
      <c r="ITF26" s="12"/>
      <c r="ITG26" s="12"/>
      <c r="ITH26" s="12"/>
      <c r="ITI26" s="12"/>
      <c r="ITJ26" s="12"/>
      <c r="ITK26" s="12"/>
      <c r="ITL26" s="12"/>
      <c r="ITM26" s="12"/>
      <c r="ITN26" s="12"/>
      <c r="ITO26" s="12"/>
      <c r="ITP26" s="12"/>
      <c r="ITQ26" s="12"/>
      <c r="ITR26" s="12"/>
      <c r="ITS26" s="12"/>
      <c r="ITT26" s="12"/>
      <c r="ITU26" s="12"/>
      <c r="ITV26" s="12"/>
      <c r="ITW26" s="12"/>
      <c r="ITX26" s="12"/>
      <c r="ITY26" s="12"/>
      <c r="ITZ26" s="12"/>
      <c r="IUA26" s="12"/>
      <c r="IUB26" s="12"/>
      <c r="IUC26" s="12"/>
      <c r="IUD26" s="12"/>
      <c r="IUE26" s="12"/>
      <c r="IUF26" s="12"/>
      <c r="IUG26" s="12"/>
      <c r="IUH26" s="12"/>
      <c r="IUI26" s="12"/>
      <c r="IUJ26" s="12"/>
      <c r="IUK26" s="12"/>
      <c r="IUL26" s="12"/>
      <c r="IUM26" s="12"/>
      <c r="IUN26" s="12"/>
      <c r="IUO26" s="12"/>
      <c r="IUP26" s="12"/>
      <c r="IUQ26" s="12"/>
      <c r="IUR26" s="12"/>
      <c r="IUS26" s="12"/>
      <c r="IUT26" s="12"/>
      <c r="IUU26" s="12"/>
      <c r="IUV26" s="12"/>
      <c r="IUW26" s="12"/>
      <c r="IUX26" s="12"/>
      <c r="IUY26" s="12"/>
      <c r="IUZ26" s="12"/>
      <c r="IVA26" s="12"/>
      <c r="IVB26" s="12"/>
      <c r="IVC26" s="12"/>
      <c r="IVD26" s="12"/>
      <c r="IVE26" s="12"/>
      <c r="IVF26" s="12"/>
      <c r="IVG26" s="12"/>
      <c r="IVH26" s="12"/>
      <c r="IVI26" s="12"/>
      <c r="IVJ26" s="12"/>
      <c r="IVK26" s="12"/>
      <c r="IVL26" s="12"/>
      <c r="IVM26" s="12"/>
      <c r="IVN26" s="12"/>
      <c r="IVO26" s="12"/>
      <c r="IVP26" s="12"/>
      <c r="IVQ26" s="12"/>
      <c r="IVR26" s="12"/>
      <c r="IVS26" s="12"/>
      <c r="IVT26" s="12"/>
      <c r="IVU26" s="12"/>
      <c r="IVV26" s="12"/>
      <c r="IVW26" s="12"/>
      <c r="IVX26" s="12"/>
      <c r="IVY26" s="12"/>
      <c r="IVZ26" s="12"/>
      <c r="IWA26" s="12"/>
      <c r="IWB26" s="12"/>
      <c r="IWC26" s="12"/>
      <c r="IWD26" s="12"/>
      <c r="IWE26" s="12"/>
      <c r="IWF26" s="12"/>
      <c r="IWG26" s="12"/>
      <c r="IWH26" s="12"/>
      <c r="IWI26" s="12"/>
      <c r="IWJ26" s="12"/>
      <c r="IWK26" s="12"/>
      <c r="IWL26" s="12"/>
      <c r="IWM26" s="12"/>
      <c r="IWN26" s="12"/>
      <c r="IWO26" s="12"/>
      <c r="IWP26" s="12"/>
      <c r="IWQ26" s="12"/>
      <c r="IWR26" s="12"/>
      <c r="IWS26" s="12"/>
      <c r="IWT26" s="12"/>
      <c r="IWU26" s="12"/>
      <c r="IWV26" s="12"/>
      <c r="IWW26" s="12"/>
      <c r="IWX26" s="12"/>
      <c r="IWY26" s="12"/>
      <c r="IWZ26" s="12"/>
      <c r="IXA26" s="12"/>
      <c r="IXB26" s="12"/>
      <c r="IXC26" s="12"/>
      <c r="IXD26" s="12"/>
      <c r="IXE26" s="12"/>
      <c r="IXF26" s="12"/>
      <c r="IXG26" s="12"/>
      <c r="IXH26" s="12"/>
      <c r="IXI26" s="12"/>
      <c r="IXJ26" s="12"/>
      <c r="IXK26" s="12"/>
      <c r="IXL26" s="12"/>
      <c r="IXM26" s="12"/>
      <c r="IXN26" s="12"/>
      <c r="IXO26" s="12"/>
      <c r="IXP26" s="12"/>
      <c r="IXQ26" s="12"/>
      <c r="IXR26" s="12"/>
      <c r="IXS26" s="12"/>
      <c r="IXT26" s="12"/>
      <c r="IXU26" s="12"/>
      <c r="IXV26" s="12"/>
      <c r="IXW26" s="12"/>
      <c r="IXX26" s="12"/>
      <c r="IXY26" s="12"/>
      <c r="IXZ26" s="12"/>
      <c r="IYA26" s="12"/>
      <c r="IYB26" s="12"/>
      <c r="IYC26" s="12"/>
      <c r="IYD26" s="12"/>
      <c r="IYE26" s="12"/>
      <c r="IYF26" s="12"/>
      <c r="IYG26" s="12"/>
      <c r="IYH26" s="12"/>
      <c r="IYI26" s="12"/>
      <c r="IYJ26" s="12"/>
      <c r="IYK26" s="12"/>
      <c r="IYL26" s="12"/>
      <c r="IYM26" s="12"/>
      <c r="IYN26" s="12"/>
      <c r="IYO26" s="12"/>
      <c r="IYP26" s="12"/>
      <c r="IYQ26" s="12"/>
      <c r="IYR26" s="12"/>
      <c r="IYS26" s="12"/>
      <c r="IYT26" s="12"/>
      <c r="IYU26" s="12"/>
      <c r="IYV26" s="12"/>
      <c r="IYW26" s="12"/>
      <c r="IYX26" s="12"/>
      <c r="IYY26" s="12"/>
      <c r="IYZ26" s="12"/>
      <c r="IZA26" s="12"/>
      <c r="IZB26" s="12"/>
      <c r="IZC26" s="12"/>
      <c r="IZD26" s="12"/>
      <c r="IZE26" s="12"/>
      <c r="IZF26" s="12"/>
      <c r="IZG26" s="12"/>
      <c r="IZH26" s="12"/>
      <c r="IZI26" s="12"/>
      <c r="IZJ26" s="12"/>
      <c r="IZK26" s="12"/>
      <c r="IZL26" s="12"/>
      <c r="IZM26" s="12"/>
      <c r="IZN26" s="12"/>
      <c r="IZO26" s="12"/>
      <c r="IZP26" s="12"/>
      <c r="IZQ26" s="12"/>
      <c r="IZR26" s="12"/>
      <c r="IZS26" s="12"/>
      <c r="IZT26" s="12"/>
      <c r="IZU26" s="12"/>
      <c r="IZV26" s="12"/>
      <c r="IZW26" s="12"/>
      <c r="IZX26" s="12"/>
      <c r="IZY26" s="12"/>
      <c r="IZZ26" s="12"/>
      <c r="JAA26" s="12"/>
      <c r="JAB26" s="12"/>
      <c r="JAC26" s="12"/>
      <c r="JAD26" s="12"/>
      <c r="JAE26" s="12"/>
      <c r="JAF26" s="12"/>
      <c r="JAG26" s="12"/>
      <c r="JAH26" s="12"/>
      <c r="JAI26" s="12"/>
      <c r="JAJ26" s="12"/>
      <c r="JAK26" s="12"/>
      <c r="JAL26" s="12"/>
      <c r="JAM26" s="12"/>
      <c r="JAN26" s="12"/>
      <c r="JAO26" s="12"/>
      <c r="JAP26" s="12"/>
      <c r="JAQ26" s="12"/>
      <c r="JAR26" s="12"/>
      <c r="JAS26" s="12"/>
      <c r="JAT26" s="12"/>
      <c r="JAU26" s="12"/>
      <c r="JAV26" s="12"/>
      <c r="JAW26" s="12"/>
      <c r="JAX26" s="12"/>
      <c r="JAY26" s="12"/>
      <c r="JAZ26" s="12"/>
      <c r="JBA26" s="12"/>
      <c r="JBB26" s="12"/>
      <c r="JBC26" s="12"/>
      <c r="JBD26" s="12"/>
      <c r="JBE26" s="12"/>
      <c r="JBF26" s="12"/>
      <c r="JBG26" s="12"/>
      <c r="JBH26" s="12"/>
      <c r="JBI26" s="12"/>
      <c r="JBJ26" s="12"/>
      <c r="JBK26" s="12"/>
      <c r="JBL26" s="12"/>
      <c r="JBM26" s="12"/>
      <c r="JBN26" s="12"/>
      <c r="JBO26" s="12"/>
      <c r="JBP26" s="12"/>
      <c r="JBQ26" s="12"/>
      <c r="JBR26" s="12"/>
      <c r="JBS26" s="12"/>
      <c r="JBT26" s="12"/>
      <c r="JBU26" s="12"/>
      <c r="JBV26" s="12"/>
      <c r="JBW26" s="12"/>
      <c r="JBX26" s="12"/>
      <c r="JBY26" s="12"/>
      <c r="JBZ26" s="12"/>
      <c r="JCA26" s="12"/>
      <c r="JCB26" s="12"/>
      <c r="JCC26" s="12"/>
      <c r="JCD26" s="12"/>
      <c r="JCE26" s="12"/>
      <c r="JCF26" s="12"/>
      <c r="JCG26" s="12"/>
      <c r="JCH26" s="12"/>
      <c r="JCI26" s="12"/>
      <c r="JCJ26" s="12"/>
      <c r="JCK26" s="12"/>
      <c r="JCL26" s="12"/>
      <c r="JCM26" s="12"/>
      <c r="JCN26" s="12"/>
      <c r="JCO26" s="12"/>
      <c r="JCP26" s="12"/>
      <c r="JCQ26" s="12"/>
      <c r="JCR26" s="12"/>
      <c r="JCS26" s="12"/>
      <c r="JCT26" s="12"/>
      <c r="JCU26" s="12"/>
      <c r="JCV26" s="12"/>
      <c r="JCW26" s="12"/>
      <c r="JCX26" s="12"/>
      <c r="JCY26" s="12"/>
      <c r="JCZ26" s="12"/>
      <c r="JDA26" s="12"/>
      <c r="JDB26" s="12"/>
      <c r="JDC26" s="12"/>
      <c r="JDD26" s="12"/>
      <c r="JDE26" s="12"/>
      <c r="JDF26" s="12"/>
      <c r="JDG26" s="12"/>
      <c r="JDH26" s="12"/>
      <c r="JDI26" s="12"/>
      <c r="JDJ26" s="12"/>
      <c r="JDK26" s="12"/>
      <c r="JDL26" s="12"/>
      <c r="JDM26" s="12"/>
      <c r="JDN26" s="12"/>
      <c r="JDO26" s="12"/>
      <c r="JDP26" s="12"/>
      <c r="JDQ26" s="12"/>
      <c r="JDR26" s="12"/>
      <c r="JDS26" s="12"/>
      <c r="JDT26" s="12"/>
      <c r="JDU26" s="12"/>
      <c r="JDV26" s="12"/>
      <c r="JDW26" s="12"/>
      <c r="JDX26" s="12"/>
      <c r="JDY26" s="12"/>
      <c r="JDZ26" s="12"/>
      <c r="JEA26" s="12"/>
      <c r="JEB26" s="12"/>
      <c r="JEC26" s="12"/>
      <c r="JED26" s="12"/>
      <c r="JEE26" s="12"/>
      <c r="JEF26" s="12"/>
      <c r="JEG26" s="12"/>
      <c r="JEH26" s="12"/>
      <c r="JEI26" s="12"/>
      <c r="JEJ26" s="12"/>
      <c r="JEK26" s="12"/>
      <c r="JEL26" s="12"/>
      <c r="JEM26" s="12"/>
      <c r="JEN26" s="12"/>
      <c r="JEO26" s="12"/>
      <c r="JEP26" s="12"/>
      <c r="JEQ26" s="12"/>
      <c r="JER26" s="12"/>
      <c r="JES26" s="12"/>
      <c r="JET26" s="12"/>
      <c r="JEU26" s="12"/>
      <c r="JEV26" s="12"/>
      <c r="JEW26" s="12"/>
      <c r="JEX26" s="12"/>
      <c r="JEY26" s="12"/>
      <c r="JEZ26" s="12"/>
      <c r="JFA26" s="12"/>
      <c r="JFB26" s="12"/>
      <c r="JFC26" s="12"/>
      <c r="JFD26" s="12"/>
      <c r="JFE26" s="12"/>
      <c r="JFF26" s="12"/>
      <c r="JFG26" s="12"/>
      <c r="JFH26" s="12"/>
      <c r="JFI26" s="12"/>
      <c r="JFJ26" s="12"/>
      <c r="JFK26" s="12"/>
      <c r="JFL26" s="12"/>
      <c r="JFM26" s="12"/>
      <c r="JFN26" s="12"/>
      <c r="JFO26" s="12"/>
      <c r="JFP26" s="12"/>
      <c r="JFQ26" s="12"/>
      <c r="JFR26" s="12"/>
      <c r="JFS26" s="12"/>
      <c r="JFT26" s="12"/>
      <c r="JFU26" s="12"/>
      <c r="JFV26" s="12"/>
      <c r="JFW26" s="12"/>
      <c r="JFX26" s="12"/>
      <c r="JFY26" s="12"/>
      <c r="JFZ26" s="12"/>
      <c r="JGA26" s="12"/>
      <c r="JGB26" s="12"/>
      <c r="JGC26" s="12"/>
      <c r="JGD26" s="12"/>
      <c r="JGE26" s="12"/>
      <c r="JGF26" s="12"/>
      <c r="JGG26" s="12"/>
      <c r="JGH26" s="12"/>
      <c r="JGI26" s="12"/>
      <c r="JGJ26" s="12"/>
      <c r="JGK26" s="12"/>
      <c r="JGL26" s="12"/>
      <c r="JGM26" s="12"/>
      <c r="JGN26" s="12"/>
      <c r="JGO26" s="12"/>
      <c r="JGP26" s="12"/>
      <c r="JGQ26" s="12"/>
      <c r="JGR26" s="12"/>
      <c r="JGS26" s="12"/>
      <c r="JGT26" s="12"/>
      <c r="JGU26" s="12"/>
      <c r="JGV26" s="12"/>
      <c r="JGW26" s="12"/>
      <c r="JGX26" s="12"/>
      <c r="JGY26" s="12"/>
      <c r="JGZ26" s="12"/>
      <c r="JHA26" s="12"/>
      <c r="JHB26" s="12"/>
      <c r="JHC26" s="12"/>
      <c r="JHD26" s="12"/>
      <c r="JHE26" s="12"/>
      <c r="JHF26" s="12"/>
      <c r="JHG26" s="12"/>
      <c r="JHH26" s="12"/>
      <c r="JHI26" s="12"/>
      <c r="JHJ26" s="12"/>
      <c r="JHK26" s="12"/>
      <c r="JHL26" s="12"/>
      <c r="JHM26" s="12"/>
      <c r="JHN26" s="12"/>
      <c r="JHO26" s="12"/>
      <c r="JHP26" s="12"/>
      <c r="JHQ26" s="12"/>
      <c r="JHR26" s="12"/>
      <c r="JHS26" s="12"/>
      <c r="JHT26" s="12"/>
      <c r="JHU26" s="12"/>
      <c r="JHV26" s="12"/>
      <c r="JHW26" s="12"/>
      <c r="JHX26" s="12"/>
      <c r="JHY26" s="12"/>
      <c r="JHZ26" s="12"/>
      <c r="JIA26" s="12"/>
      <c r="JIB26" s="12"/>
      <c r="JIC26" s="12"/>
      <c r="JID26" s="12"/>
      <c r="JIE26" s="12"/>
      <c r="JIF26" s="12"/>
      <c r="JIG26" s="12"/>
      <c r="JIH26" s="12"/>
      <c r="JII26" s="12"/>
      <c r="JIJ26" s="12"/>
      <c r="JIK26" s="12"/>
      <c r="JIL26" s="12"/>
      <c r="JIM26" s="12"/>
      <c r="JIN26" s="12"/>
      <c r="JIO26" s="12"/>
      <c r="JIP26" s="12"/>
      <c r="JIQ26" s="12"/>
      <c r="JIR26" s="12"/>
      <c r="JIS26" s="12"/>
      <c r="JIT26" s="12"/>
      <c r="JIU26" s="12"/>
      <c r="JIV26" s="12"/>
      <c r="JIW26" s="12"/>
      <c r="JIX26" s="12"/>
      <c r="JIY26" s="12"/>
      <c r="JIZ26" s="12"/>
      <c r="JJA26" s="12"/>
      <c r="JJB26" s="12"/>
      <c r="JJC26" s="12"/>
      <c r="JJD26" s="12"/>
      <c r="JJE26" s="12"/>
      <c r="JJF26" s="12"/>
      <c r="JJG26" s="12"/>
      <c r="JJH26" s="12"/>
      <c r="JJI26" s="12"/>
      <c r="JJJ26" s="12"/>
      <c r="JJK26" s="12"/>
      <c r="JJL26" s="12"/>
      <c r="JJM26" s="12"/>
      <c r="JJN26" s="12"/>
      <c r="JJO26" s="12"/>
      <c r="JJP26" s="12"/>
      <c r="JJQ26" s="12"/>
      <c r="JJR26" s="12"/>
      <c r="JJS26" s="12"/>
      <c r="JJT26" s="12"/>
      <c r="JJU26" s="12"/>
      <c r="JJV26" s="12"/>
      <c r="JJW26" s="12"/>
      <c r="JJX26" s="12"/>
      <c r="JJY26" s="12"/>
      <c r="JJZ26" s="12"/>
      <c r="JKA26" s="12"/>
      <c r="JKB26" s="12"/>
      <c r="JKC26" s="12"/>
      <c r="JKD26" s="12"/>
      <c r="JKE26" s="12"/>
      <c r="JKF26" s="12"/>
      <c r="JKG26" s="12"/>
      <c r="JKH26" s="12"/>
      <c r="JKI26" s="12"/>
      <c r="JKJ26" s="12"/>
      <c r="JKK26" s="12"/>
      <c r="JKL26" s="12"/>
      <c r="JKM26" s="12"/>
      <c r="JKN26" s="12"/>
      <c r="JKO26" s="12"/>
      <c r="JKP26" s="12"/>
      <c r="JKQ26" s="12"/>
      <c r="JKR26" s="12"/>
      <c r="JKS26" s="12"/>
      <c r="JKT26" s="12"/>
      <c r="JKU26" s="12"/>
      <c r="JKV26" s="12"/>
      <c r="JKW26" s="12"/>
      <c r="JKX26" s="12"/>
      <c r="JKY26" s="12"/>
      <c r="JKZ26" s="12"/>
      <c r="JLA26" s="12"/>
      <c r="JLB26" s="12"/>
      <c r="JLC26" s="12"/>
      <c r="JLD26" s="12"/>
      <c r="JLE26" s="12"/>
      <c r="JLF26" s="12"/>
      <c r="JLG26" s="12"/>
      <c r="JLH26" s="12"/>
      <c r="JLI26" s="12"/>
      <c r="JLJ26" s="12"/>
      <c r="JLK26" s="12"/>
      <c r="JLL26" s="12"/>
      <c r="JLM26" s="12"/>
      <c r="JLN26" s="12"/>
      <c r="JLO26" s="12"/>
      <c r="JLP26" s="12"/>
      <c r="JLQ26" s="12"/>
      <c r="JLR26" s="12"/>
      <c r="JLS26" s="12"/>
      <c r="JLT26" s="12"/>
      <c r="JLU26" s="12"/>
      <c r="JLV26" s="12"/>
      <c r="JLW26" s="12"/>
      <c r="JLX26" s="12"/>
      <c r="JLY26" s="12"/>
      <c r="JLZ26" s="12"/>
      <c r="JMA26" s="12"/>
      <c r="JMB26" s="12"/>
      <c r="JMC26" s="12"/>
      <c r="JMD26" s="12"/>
      <c r="JME26" s="12"/>
      <c r="JMF26" s="12"/>
      <c r="JMG26" s="12"/>
      <c r="JMH26" s="12"/>
      <c r="JMI26" s="12"/>
      <c r="JMJ26" s="12"/>
      <c r="JMK26" s="12"/>
      <c r="JML26" s="12"/>
      <c r="JMM26" s="12"/>
      <c r="JMN26" s="12"/>
      <c r="JMO26" s="12"/>
      <c r="JMP26" s="12"/>
      <c r="JMQ26" s="12"/>
      <c r="JMR26" s="12"/>
      <c r="JMS26" s="12"/>
      <c r="JMT26" s="12"/>
      <c r="JMU26" s="12"/>
      <c r="JMV26" s="12"/>
      <c r="JMW26" s="12"/>
      <c r="JMX26" s="12"/>
      <c r="JMY26" s="12"/>
      <c r="JMZ26" s="12"/>
      <c r="JNA26" s="12"/>
      <c r="JNB26" s="12"/>
      <c r="JNC26" s="12"/>
      <c r="JND26" s="12"/>
      <c r="JNE26" s="12"/>
      <c r="JNF26" s="12"/>
      <c r="JNG26" s="12"/>
      <c r="JNH26" s="12"/>
      <c r="JNI26" s="12"/>
      <c r="JNJ26" s="12"/>
      <c r="JNK26" s="12"/>
      <c r="JNL26" s="12"/>
      <c r="JNM26" s="12"/>
      <c r="JNN26" s="12"/>
      <c r="JNO26" s="12"/>
      <c r="JNP26" s="12"/>
      <c r="JNQ26" s="12"/>
      <c r="JNR26" s="12"/>
      <c r="JNS26" s="12"/>
      <c r="JNT26" s="12"/>
      <c r="JNU26" s="12"/>
      <c r="JNV26" s="12"/>
      <c r="JNW26" s="12"/>
      <c r="JNX26" s="12"/>
      <c r="JNY26" s="12"/>
      <c r="JNZ26" s="12"/>
      <c r="JOA26" s="12"/>
      <c r="JOB26" s="12"/>
      <c r="JOC26" s="12"/>
      <c r="JOD26" s="12"/>
      <c r="JOE26" s="12"/>
      <c r="JOF26" s="12"/>
      <c r="JOG26" s="12"/>
      <c r="JOH26" s="12"/>
      <c r="JOI26" s="12"/>
      <c r="JOJ26" s="12"/>
      <c r="JOK26" s="12"/>
      <c r="JOL26" s="12"/>
      <c r="JOM26" s="12"/>
      <c r="JON26" s="12"/>
      <c r="JOO26" s="12"/>
      <c r="JOP26" s="12"/>
      <c r="JOQ26" s="12"/>
      <c r="JOR26" s="12"/>
      <c r="JOS26" s="12"/>
      <c r="JOT26" s="12"/>
      <c r="JOU26" s="12"/>
      <c r="JOV26" s="12"/>
      <c r="JOW26" s="12"/>
      <c r="JOX26" s="12"/>
      <c r="JOY26" s="12"/>
      <c r="JOZ26" s="12"/>
      <c r="JPA26" s="12"/>
      <c r="JPB26" s="12"/>
      <c r="JPC26" s="12"/>
      <c r="JPD26" s="12"/>
      <c r="JPE26" s="12"/>
      <c r="JPF26" s="12"/>
      <c r="JPG26" s="12"/>
      <c r="JPH26" s="12"/>
      <c r="JPI26" s="12"/>
      <c r="JPJ26" s="12"/>
      <c r="JPK26" s="12"/>
      <c r="JPL26" s="12"/>
      <c r="JPM26" s="12"/>
      <c r="JPN26" s="12"/>
      <c r="JPO26" s="12"/>
      <c r="JPP26" s="12"/>
      <c r="JPQ26" s="12"/>
      <c r="JPR26" s="12"/>
      <c r="JPS26" s="12"/>
      <c r="JPT26" s="12"/>
      <c r="JPU26" s="12"/>
      <c r="JPV26" s="12"/>
      <c r="JPW26" s="12"/>
      <c r="JPX26" s="12"/>
      <c r="JPY26" s="12"/>
      <c r="JPZ26" s="12"/>
      <c r="JQA26" s="12"/>
      <c r="JQB26" s="12"/>
      <c r="JQC26" s="12"/>
      <c r="JQD26" s="12"/>
      <c r="JQE26" s="12"/>
      <c r="JQF26" s="12"/>
      <c r="JQG26" s="12"/>
      <c r="JQH26" s="12"/>
      <c r="JQI26" s="12"/>
      <c r="JQJ26" s="12"/>
      <c r="JQK26" s="12"/>
      <c r="JQL26" s="12"/>
      <c r="JQM26" s="12"/>
      <c r="JQN26" s="12"/>
      <c r="JQO26" s="12"/>
      <c r="JQP26" s="12"/>
      <c r="JQQ26" s="12"/>
      <c r="JQR26" s="12"/>
      <c r="JQS26" s="12"/>
      <c r="JQT26" s="12"/>
      <c r="JQU26" s="12"/>
      <c r="JQV26" s="12"/>
      <c r="JQW26" s="12"/>
      <c r="JQX26" s="12"/>
      <c r="JQY26" s="12"/>
      <c r="JQZ26" s="12"/>
      <c r="JRA26" s="12"/>
      <c r="JRB26" s="12"/>
      <c r="JRC26" s="12"/>
      <c r="JRD26" s="12"/>
      <c r="JRE26" s="12"/>
      <c r="JRF26" s="12"/>
      <c r="JRG26" s="12"/>
      <c r="JRH26" s="12"/>
      <c r="JRI26" s="12"/>
      <c r="JRJ26" s="12"/>
      <c r="JRK26" s="12"/>
      <c r="JRL26" s="12"/>
      <c r="JRM26" s="12"/>
      <c r="JRN26" s="12"/>
      <c r="JRO26" s="12"/>
      <c r="JRP26" s="12"/>
      <c r="JRQ26" s="12"/>
      <c r="JRR26" s="12"/>
      <c r="JRS26" s="12"/>
      <c r="JRT26" s="12"/>
      <c r="JRU26" s="12"/>
      <c r="JRV26" s="12"/>
      <c r="JRW26" s="12"/>
      <c r="JRX26" s="12"/>
      <c r="JRY26" s="12"/>
      <c r="JRZ26" s="12"/>
      <c r="JSA26" s="12"/>
      <c r="JSB26" s="12"/>
      <c r="JSC26" s="12"/>
      <c r="JSD26" s="12"/>
      <c r="JSE26" s="12"/>
      <c r="JSF26" s="12"/>
      <c r="JSG26" s="12"/>
      <c r="JSH26" s="12"/>
      <c r="JSI26" s="12"/>
      <c r="JSJ26" s="12"/>
      <c r="JSK26" s="12"/>
      <c r="JSL26" s="12"/>
      <c r="JSM26" s="12"/>
      <c r="JSN26" s="12"/>
      <c r="JSO26" s="12"/>
      <c r="JSP26" s="12"/>
      <c r="JSQ26" s="12"/>
      <c r="JSR26" s="12"/>
      <c r="JSS26" s="12"/>
      <c r="JST26" s="12"/>
      <c r="JSU26" s="12"/>
      <c r="JSV26" s="12"/>
      <c r="JSW26" s="12"/>
      <c r="JSX26" s="12"/>
      <c r="JSY26" s="12"/>
      <c r="JSZ26" s="12"/>
      <c r="JTA26" s="12"/>
      <c r="JTB26" s="12"/>
      <c r="JTC26" s="12"/>
      <c r="JTD26" s="12"/>
      <c r="JTE26" s="12"/>
      <c r="JTF26" s="12"/>
      <c r="JTG26" s="12"/>
      <c r="JTH26" s="12"/>
      <c r="JTI26" s="12"/>
      <c r="JTJ26" s="12"/>
      <c r="JTK26" s="12"/>
      <c r="JTL26" s="12"/>
      <c r="JTM26" s="12"/>
      <c r="JTN26" s="12"/>
      <c r="JTO26" s="12"/>
      <c r="JTP26" s="12"/>
      <c r="JTQ26" s="12"/>
      <c r="JTR26" s="12"/>
      <c r="JTS26" s="12"/>
      <c r="JTT26" s="12"/>
      <c r="JTU26" s="12"/>
      <c r="JTV26" s="12"/>
      <c r="JTW26" s="12"/>
      <c r="JTX26" s="12"/>
      <c r="JTY26" s="12"/>
      <c r="JTZ26" s="12"/>
      <c r="JUA26" s="12"/>
      <c r="JUB26" s="12"/>
      <c r="JUC26" s="12"/>
      <c r="JUD26" s="12"/>
      <c r="JUE26" s="12"/>
      <c r="JUF26" s="12"/>
      <c r="JUG26" s="12"/>
      <c r="JUH26" s="12"/>
      <c r="JUI26" s="12"/>
      <c r="JUJ26" s="12"/>
      <c r="JUK26" s="12"/>
      <c r="JUL26" s="12"/>
      <c r="JUM26" s="12"/>
      <c r="JUN26" s="12"/>
      <c r="JUO26" s="12"/>
      <c r="JUP26" s="12"/>
      <c r="JUQ26" s="12"/>
      <c r="JUR26" s="12"/>
      <c r="JUS26" s="12"/>
      <c r="JUT26" s="12"/>
      <c r="JUU26" s="12"/>
      <c r="JUV26" s="12"/>
      <c r="JUW26" s="12"/>
      <c r="JUX26" s="12"/>
      <c r="JUY26" s="12"/>
      <c r="JUZ26" s="12"/>
      <c r="JVA26" s="12"/>
      <c r="JVB26" s="12"/>
      <c r="JVC26" s="12"/>
      <c r="JVD26" s="12"/>
      <c r="JVE26" s="12"/>
      <c r="JVF26" s="12"/>
      <c r="JVG26" s="12"/>
      <c r="JVH26" s="12"/>
      <c r="JVI26" s="12"/>
      <c r="JVJ26" s="12"/>
      <c r="JVK26" s="12"/>
      <c r="JVL26" s="12"/>
      <c r="JVM26" s="12"/>
      <c r="JVN26" s="12"/>
      <c r="JVO26" s="12"/>
      <c r="JVP26" s="12"/>
      <c r="JVQ26" s="12"/>
      <c r="JVR26" s="12"/>
      <c r="JVS26" s="12"/>
      <c r="JVT26" s="12"/>
      <c r="JVU26" s="12"/>
      <c r="JVV26" s="12"/>
      <c r="JVW26" s="12"/>
      <c r="JVX26" s="12"/>
      <c r="JVY26" s="12"/>
      <c r="JVZ26" s="12"/>
      <c r="JWA26" s="12"/>
      <c r="JWB26" s="12"/>
      <c r="JWC26" s="12"/>
      <c r="JWD26" s="12"/>
      <c r="JWE26" s="12"/>
      <c r="JWF26" s="12"/>
      <c r="JWG26" s="12"/>
      <c r="JWH26" s="12"/>
      <c r="JWI26" s="12"/>
      <c r="JWJ26" s="12"/>
      <c r="JWK26" s="12"/>
      <c r="JWL26" s="12"/>
      <c r="JWM26" s="12"/>
      <c r="JWN26" s="12"/>
      <c r="JWO26" s="12"/>
      <c r="JWP26" s="12"/>
      <c r="JWQ26" s="12"/>
      <c r="JWR26" s="12"/>
      <c r="JWS26" s="12"/>
      <c r="JWT26" s="12"/>
      <c r="JWU26" s="12"/>
      <c r="JWV26" s="12"/>
      <c r="JWW26" s="12"/>
      <c r="JWX26" s="12"/>
      <c r="JWY26" s="12"/>
      <c r="JWZ26" s="12"/>
      <c r="JXA26" s="12"/>
      <c r="JXB26" s="12"/>
      <c r="JXC26" s="12"/>
      <c r="JXD26" s="12"/>
      <c r="JXE26" s="12"/>
      <c r="JXF26" s="12"/>
      <c r="JXG26" s="12"/>
      <c r="JXH26" s="12"/>
      <c r="JXI26" s="12"/>
      <c r="JXJ26" s="12"/>
      <c r="JXK26" s="12"/>
      <c r="JXL26" s="12"/>
      <c r="JXM26" s="12"/>
      <c r="JXN26" s="12"/>
      <c r="JXO26" s="12"/>
      <c r="JXP26" s="12"/>
      <c r="JXQ26" s="12"/>
      <c r="JXR26" s="12"/>
      <c r="JXS26" s="12"/>
      <c r="JXT26" s="12"/>
      <c r="JXU26" s="12"/>
      <c r="JXV26" s="12"/>
      <c r="JXW26" s="12"/>
      <c r="JXX26" s="12"/>
      <c r="JXY26" s="12"/>
      <c r="JXZ26" s="12"/>
      <c r="JYA26" s="12"/>
      <c r="JYB26" s="12"/>
      <c r="JYC26" s="12"/>
      <c r="JYD26" s="12"/>
      <c r="JYE26" s="12"/>
      <c r="JYF26" s="12"/>
      <c r="JYG26" s="12"/>
      <c r="JYH26" s="12"/>
      <c r="JYI26" s="12"/>
      <c r="JYJ26" s="12"/>
      <c r="JYK26" s="12"/>
      <c r="JYL26" s="12"/>
      <c r="JYM26" s="12"/>
      <c r="JYN26" s="12"/>
      <c r="JYO26" s="12"/>
      <c r="JYP26" s="12"/>
      <c r="JYQ26" s="12"/>
      <c r="JYR26" s="12"/>
      <c r="JYS26" s="12"/>
      <c r="JYT26" s="12"/>
      <c r="JYU26" s="12"/>
      <c r="JYV26" s="12"/>
      <c r="JYW26" s="12"/>
      <c r="JYX26" s="12"/>
      <c r="JYY26" s="12"/>
      <c r="JYZ26" s="12"/>
      <c r="JZA26" s="12"/>
      <c r="JZB26" s="12"/>
      <c r="JZC26" s="12"/>
      <c r="JZD26" s="12"/>
      <c r="JZE26" s="12"/>
      <c r="JZF26" s="12"/>
      <c r="JZG26" s="12"/>
      <c r="JZH26" s="12"/>
      <c r="JZI26" s="12"/>
      <c r="JZJ26" s="12"/>
      <c r="JZK26" s="12"/>
      <c r="JZL26" s="12"/>
      <c r="JZM26" s="12"/>
      <c r="JZN26" s="12"/>
      <c r="JZO26" s="12"/>
      <c r="JZP26" s="12"/>
      <c r="JZQ26" s="12"/>
      <c r="JZR26" s="12"/>
      <c r="JZS26" s="12"/>
      <c r="JZT26" s="12"/>
      <c r="JZU26" s="12"/>
      <c r="JZV26" s="12"/>
      <c r="JZW26" s="12"/>
      <c r="JZX26" s="12"/>
      <c r="JZY26" s="12"/>
      <c r="JZZ26" s="12"/>
      <c r="KAA26" s="12"/>
      <c r="KAB26" s="12"/>
      <c r="KAC26" s="12"/>
      <c r="KAD26" s="12"/>
      <c r="KAE26" s="12"/>
      <c r="KAF26" s="12"/>
      <c r="KAG26" s="12"/>
      <c r="KAH26" s="12"/>
      <c r="KAI26" s="12"/>
      <c r="KAJ26" s="12"/>
      <c r="KAK26" s="12"/>
      <c r="KAL26" s="12"/>
      <c r="KAM26" s="12"/>
      <c r="KAN26" s="12"/>
      <c r="KAO26" s="12"/>
      <c r="KAP26" s="12"/>
      <c r="KAQ26" s="12"/>
      <c r="KAR26" s="12"/>
      <c r="KAS26" s="12"/>
      <c r="KAT26" s="12"/>
      <c r="KAU26" s="12"/>
      <c r="KAV26" s="12"/>
      <c r="KAW26" s="12"/>
      <c r="KAX26" s="12"/>
      <c r="KAY26" s="12"/>
      <c r="KAZ26" s="12"/>
      <c r="KBA26" s="12"/>
      <c r="KBB26" s="12"/>
      <c r="KBC26" s="12"/>
      <c r="KBD26" s="12"/>
      <c r="KBE26" s="12"/>
      <c r="KBF26" s="12"/>
      <c r="KBG26" s="12"/>
      <c r="KBH26" s="12"/>
      <c r="KBI26" s="12"/>
      <c r="KBJ26" s="12"/>
      <c r="KBK26" s="12"/>
      <c r="KBL26" s="12"/>
      <c r="KBM26" s="12"/>
      <c r="KBN26" s="12"/>
      <c r="KBO26" s="12"/>
      <c r="KBP26" s="12"/>
      <c r="KBQ26" s="12"/>
      <c r="KBR26" s="12"/>
      <c r="KBS26" s="12"/>
      <c r="KBT26" s="12"/>
      <c r="KBU26" s="12"/>
      <c r="KBV26" s="12"/>
      <c r="KBW26" s="12"/>
      <c r="KBX26" s="12"/>
      <c r="KBY26" s="12"/>
      <c r="KBZ26" s="12"/>
      <c r="KCA26" s="12"/>
      <c r="KCB26" s="12"/>
      <c r="KCC26" s="12"/>
      <c r="KCD26" s="12"/>
      <c r="KCE26" s="12"/>
      <c r="KCF26" s="12"/>
      <c r="KCG26" s="12"/>
      <c r="KCH26" s="12"/>
      <c r="KCI26" s="12"/>
      <c r="KCJ26" s="12"/>
      <c r="KCK26" s="12"/>
      <c r="KCL26" s="12"/>
      <c r="KCM26" s="12"/>
      <c r="KCN26" s="12"/>
      <c r="KCO26" s="12"/>
      <c r="KCP26" s="12"/>
      <c r="KCQ26" s="12"/>
      <c r="KCR26" s="12"/>
      <c r="KCS26" s="12"/>
      <c r="KCT26" s="12"/>
      <c r="KCU26" s="12"/>
      <c r="KCV26" s="12"/>
      <c r="KCW26" s="12"/>
      <c r="KCX26" s="12"/>
      <c r="KCY26" s="12"/>
      <c r="KCZ26" s="12"/>
      <c r="KDA26" s="12"/>
      <c r="KDB26" s="12"/>
      <c r="KDC26" s="12"/>
      <c r="KDD26" s="12"/>
      <c r="KDE26" s="12"/>
      <c r="KDF26" s="12"/>
      <c r="KDG26" s="12"/>
      <c r="KDH26" s="12"/>
      <c r="KDI26" s="12"/>
      <c r="KDJ26" s="12"/>
      <c r="KDK26" s="12"/>
      <c r="KDL26" s="12"/>
      <c r="KDM26" s="12"/>
      <c r="KDN26" s="12"/>
      <c r="KDO26" s="12"/>
      <c r="KDP26" s="12"/>
      <c r="KDQ26" s="12"/>
      <c r="KDR26" s="12"/>
      <c r="KDS26" s="12"/>
      <c r="KDT26" s="12"/>
      <c r="KDU26" s="12"/>
      <c r="KDV26" s="12"/>
      <c r="KDW26" s="12"/>
      <c r="KDX26" s="12"/>
      <c r="KDY26" s="12"/>
      <c r="KDZ26" s="12"/>
      <c r="KEA26" s="12"/>
      <c r="KEB26" s="12"/>
      <c r="KEC26" s="12"/>
      <c r="KED26" s="12"/>
      <c r="KEE26" s="12"/>
      <c r="KEF26" s="12"/>
      <c r="KEG26" s="12"/>
      <c r="KEH26" s="12"/>
      <c r="KEI26" s="12"/>
      <c r="KEJ26" s="12"/>
      <c r="KEK26" s="12"/>
      <c r="KEL26" s="12"/>
      <c r="KEM26" s="12"/>
      <c r="KEN26" s="12"/>
      <c r="KEO26" s="12"/>
      <c r="KEP26" s="12"/>
      <c r="KEQ26" s="12"/>
      <c r="KER26" s="12"/>
      <c r="KES26" s="12"/>
      <c r="KET26" s="12"/>
      <c r="KEU26" s="12"/>
      <c r="KEV26" s="12"/>
      <c r="KEW26" s="12"/>
      <c r="KEX26" s="12"/>
      <c r="KEY26" s="12"/>
      <c r="KEZ26" s="12"/>
      <c r="KFA26" s="12"/>
      <c r="KFB26" s="12"/>
      <c r="KFC26" s="12"/>
      <c r="KFD26" s="12"/>
      <c r="KFE26" s="12"/>
      <c r="KFF26" s="12"/>
      <c r="KFG26" s="12"/>
      <c r="KFH26" s="12"/>
      <c r="KFI26" s="12"/>
      <c r="KFJ26" s="12"/>
      <c r="KFK26" s="12"/>
      <c r="KFL26" s="12"/>
      <c r="KFM26" s="12"/>
      <c r="KFN26" s="12"/>
      <c r="KFO26" s="12"/>
      <c r="KFP26" s="12"/>
      <c r="KFQ26" s="12"/>
      <c r="KFR26" s="12"/>
      <c r="KFS26" s="12"/>
      <c r="KFT26" s="12"/>
      <c r="KFU26" s="12"/>
      <c r="KFV26" s="12"/>
      <c r="KFW26" s="12"/>
      <c r="KFX26" s="12"/>
      <c r="KFY26" s="12"/>
      <c r="KFZ26" s="12"/>
      <c r="KGA26" s="12"/>
      <c r="KGB26" s="12"/>
      <c r="KGC26" s="12"/>
      <c r="KGD26" s="12"/>
      <c r="KGE26" s="12"/>
      <c r="KGF26" s="12"/>
      <c r="KGG26" s="12"/>
      <c r="KGH26" s="12"/>
      <c r="KGI26" s="12"/>
      <c r="KGJ26" s="12"/>
      <c r="KGK26" s="12"/>
      <c r="KGL26" s="12"/>
      <c r="KGM26" s="12"/>
      <c r="KGN26" s="12"/>
      <c r="KGO26" s="12"/>
      <c r="KGP26" s="12"/>
      <c r="KGQ26" s="12"/>
      <c r="KGR26" s="12"/>
      <c r="KGS26" s="12"/>
      <c r="KGT26" s="12"/>
      <c r="KGU26" s="12"/>
      <c r="KGV26" s="12"/>
      <c r="KGW26" s="12"/>
      <c r="KGX26" s="12"/>
      <c r="KGY26" s="12"/>
      <c r="KGZ26" s="12"/>
      <c r="KHA26" s="12"/>
      <c r="KHB26" s="12"/>
      <c r="KHC26" s="12"/>
      <c r="KHD26" s="12"/>
      <c r="KHE26" s="12"/>
      <c r="KHF26" s="12"/>
      <c r="KHG26" s="12"/>
      <c r="KHH26" s="12"/>
      <c r="KHI26" s="12"/>
      <c r="KHJ26" s="12"/>
      <c r="KHK26" s="12"/>
      <c r="KHL26" s="12"/>
      <c r="KHM26" s="12"/>
      <c r="KHN26" s="12"/>
      <c r="KHO26" s="12"/>
      <c r="KHP26" s="12"/>
      <c r="KHQ26" s="12"/>
      <c r="KHR26" s="12"/>
      <c r="KHS26" s="12"/>
      <c r="KHT26" s="12"/>
      <c r="KHU26" s="12"/>
      <c r="KHV26" s="12"/>
      <c r="KHW26" s="12"/>
      <c r="KHX26" s="12"/>
      <c r="KHY26" s="12"/>
      <c r="KHZ26" s="12"/>
      <c r="KIA26" s="12"/>
      <c r="KIB26" s="12"/>
      <c r="KIC26" s="12"/>
      <c r="KID26" s="12"/>
      <c r="KIE26" s="12"/>
      <c r="KIF26" s="12"/>
      <c r="KIG26" s="12"/>
      <c r="KIH26" s="12"/>
      <c r="KII26" s="12"/>
      <c r="KIJ26" s="12"/>
      <c r="KIK26" s="12"/>
      <c r="KIL26" s="12"/>
      <c r="KIM26" s="12"/>
      <c r="KIN26" s="12"/>
      <c r="KIO26" s="12"/>
      <c r="KIP26" s="12"/>
      <c r="KIQ26" s="12"/>
      <c r="KIR26" s="12"/>
      <c r="KIS26" s="12"/>
      <c r="KIT26" s="12"/>
      <c r="KIU26" s="12"/>
      <c r="KIV26" s="12"/>
      <c r="KIW26" s="12"/>
      <c r="KIX26" s="12"/>
      <c r="KIY26" s="12"/>
      <c r="KIZ26" s="12"/>
      <c r="KJA26" s="12"/>
      <c r="KJB26" s="12"/>
      <c r="KJC26" s="12"/>
      <c r="KJD26" s="12"/>
      <c r="KJE26" s="12"/>
      <c r="KJF26" s="12"/>
      <c r="KJG26" s="12"/>
      <c r="KJH26" s="12"/>
      <c r="KJI26" s="12"/>
      <c r="KJJ26" s="12"/>
      <c r="KJK26" s="12"/>
      <c r="KJL26" s="12"/>
      <c r="KJM26" s="12"/>
      <c r="KJN26" s="12"/>
      <c r="KJO26" s="12"/>
      <c r="KJP26" s="12"/>
      <c r="KJQ26" s="12"/>
      <c r="KJR26" s="12"/>
      <c r="KJS26" s="12"/>
      <c r="KJT26" s="12"/>
      <c r="KJU26" s="12"/>
      <c r="KJV26" s="12"/>
      <c r="KJW26" s="12"/>
      <c r="KJX26" s="12"/>
      <c r="KJY26" s="12"/>
      <c r="KJZ26" s="12"/>
      <c r="KKA26" s="12"/>
      <c r="KKB26" s="12"/>
      <c r="KKC26" s="12"/>
      <c r="KKD26" s="12"/>
      <c r="KKE26" s="12"/>
      <c r="KKF26" s="12"/>
      <c r="KKG26" s="12"/>
      <c r="KKH26" s="12"/>
      <c r="KKI26" s="12"/>
      <c r="KKJ26" s="12"/>
      <c r="KKK26" s="12"/>
      <c r="KKL26" s="12"/>
      <c r="KKM26" s="12"/>
      <c r="KKN26" s="12"/>
      <c r="KKO26" s="12"/>
      <c r="KKP26" s="12"/>
      <c r="KKQ26" s="12"/>
      <c r="KKR26" s="12"/>
      <c r="KKS26" s="12"/>
      <c r="KKT26" s="12"/>
      <c r="KKU26" s="12"/>
      <c r="KKV26" s="12"/>
      <c r="KKW26" s="12"/>
      <c r="KKX26" s="12"/>
      <c r="KKY26" s="12"/>
      <c r="KKZ26" s="12"/>
      <c r="KLA26" s="12"/>
      <c r="KLB26" s="12"/>
      <c r="KLC26" s="12"/>
      <c r="KLD26" s="12"/>
      <c r="KLE26" s="12"/>
      <c r="KLF26" s="12"/>
      <c r="KLG26" s="12"/>
      <c r="KLH26" s="12"/>
      <c r="KLI26" s="12"/>
      <c r="KLJ26" s="12"/>
      <c r="KLK26" s="12"/>
      <c r="KLL26" s="12"/>
      <c r="KLM26" s="12"/>
      <c r="KLN26" s="12"/>
      <c r="KLO26" s="12"/>
      <c r="KLP26" s="12"/>
      <c r="KLQ26" s="12"/>
      <c r="KLR26" s="12"/>
      <c r="KLS26" s="12"/>
      <c r="KLT26" s="12"/>
      <c r="KLU26" s="12"/>
      <c r="KLV26" s="12"/>
      <c r="KLW26" s="12"/>
      <c r="KLX26" s="12"/>
      <c r="KLY26" s="12"/>
      <c r="KLZ26" s="12"/>
      <c r="KMA26" s="12"/>
      <c r="KMB26" s="12"/>
      <c r="KMC26" s="12"/>
      <c r="KMD26" s="12"/>
      <c r="KME26" s="12"/>
      <c r="KMF26" s="12"/>
      <c r="KMG26" s="12"/>
      <c r="KMH26" s="12"/>
      <c r="KMI26" s="12"/>
      <c r="KMJ26" s="12"/>
      <c r="KMK26" s="12"/>
      <c r="KML26" s="12"/>
      <c r="KMM26" s="12"/>
      <c r="KMN26" s="12"/>
      <c r="KMO26" s="12"/>
      <c r="KMP26" s="12"/>
      <c r="KMQ26" s="12"/>
      <c r="KMR26" s="12"/>
      <c r="KMS26" s="12"/>
      <c r="KMT26" s="12"/>
      <c r="KMU26" s="12"/>
      <c r="KMV26" s="12"/>
      <c r="KMW26" s="12"/>
      <c r="KMX26" s="12"/>
      <c r="KMY26" s="12"/>
      <c r="KMZ26" s="12"/>
      <c r="KNA26" s="12"/>
      <c r="KNB26" s="12"/>
      <c r="KNC26" s="12"/>
      <c r="KND26" s="12"/>
      <c r="KNE26" s="12"/>
      <c r="KNF26" s="12"/>
      <c r="KNG26" s="12"/>
      <c r="KNH26" s="12"/>
      <c r="KNI26" s="12"/>
      <c r="KNJ26" s="12"/>
      <c r="KNK26" s="12"/>
      <c r="KNL26" s="12"/>
      <c r="KNM26" s="12"/>
      <c r="KNN26" s="12"/>
      <c r="KNO26" s="12"/>
      <c r="KNP26" s="12"/>
      <c r="KNQ26" s="12"/>
      <c r="KNR26" s="12"/>
      <c r="KNS26" s="12"/>
      <c r="KNT26" s="12"/>
      <c r="KNU26" s="12"/>
      <c r="KNV26" s="12"/>
      <c r="KNW26" s="12"/>
      <c r="KNX26" s="12"/>
      <c r="KNY26" s="12"/>
      <c r="KNZ26" s="12"/>
      <c r="KOA26" s="12"/>
      <c r="KOB26" s="12"/>
      <c r="KOC26" s="12"/>
      <c r="KOD26" s="12"/>
      <c r="KOE26" s="12"/>
      <c r="KOF26" s="12"/>
      <c r="KOG26" s="12"/>
      <c r="KOH26" s="12"/>
      <c r="KOI26" s="12"/>
      <c r="KOJ26" s="12"/>
      <c r="KOK26" s="12"/>
      <c r="KOL26" s="12"/>
      <c r="KOM26" s="12"/>
      <c r="KON26" s="12"/>
      <c r="KOO26" s="12"/>
      <c r="KOP26" s="12"/>
      <c r="KOQ26" s="12"/>
      <c r="KOR26" s="12"/>
      <c r="KOS26" s="12"/>
      <c r="KOT26" s="12"/>
      <c r="KOU26" s="12"/>
      <c r="KOV26" s="12"/>
      <c r="KOW26" s="12"/>
      <c r="KOX26" s="12"/>
      <c r="KOY26" s="12"/>
      <c r="KOZ26" s="12"/>
      <c r="KPA26" s="12"/>
      <c r="KPB26" s="12"/>
      <c r="KPC26" s="12"/>
      <c r="KPD26" s="12"/>
      <c r="KPE26" s="12"/>
      <c r="KPF26" s="12"/>
      <c r="KPG26" s="12"/>
      <c r="KPH26" s="12"/>
      <c r="KPI26" s="12"/>
      <c r="KPJ26" s="12"/>
      <c r="KPK26" s="12"/>
      <c r="KPL26" s="12"/>
      <c r="KPM26" s="12"/>
      <c r="KPN26" s="12"/>
      <c r="KPO26" s="12"/>
      <c r="KPP26" s="12"/>
      <c r="KPQ26" s="12"/>
      <c r="KPR26" s="12"/>
      <c r="KPS26" s="12"/>
      <c r="KPT26" s="12"/>
      <c r="KPU26" s="12"/>
      <c r="KPV26" s="12"/>
      <c r="KPW26" s="12"/>
      <c r="KPX26" s="12"/>
      <c r="KPY26" s="12"/>
      <c r="KPZ26" s="12"/>
      <c r="KQA26" s="12"/>
      <c r="KQB26" s="12"/>
      <c r="KQC26" s="12"/>
      <c r="KQD26" s="12"/>
      <c r="KQE26" s="12"/>
      <c r="KQF26" s="12"/>
      <c r="KQG26" s="12"/>
      <c r="KQH26" s="12"/>
      <c r="KQI26" s="12"/>
      <c r="KQJ26" s="12"/>
      <c r="KQK26" s="12"/>
      <c r="KQL26" s="12"/>
      <c r="KQM26" s="12"/>
      <c r="KQN26" s="12"/>
      <c r="KQO26" s="12"/>
      <c r="KQP26" s="12"/>
      <c r="KQQ26" s="12"/>
      <c r="KQR26" s="12"/>
      <c r="KQS26" s="12"/>
      <c r="KQT26" s="12"/>
      <c r="KQU26" s="12"/>
      <c r="KQV26" s="12"/>
      <c r="KQW26" s="12"/>
      <c r="KQX26" s="12"/>
      <c r="KQY26" s="12"/>
      <c r="KQZ26" s="12"/>
      <c r="KRA26" s="12"/>
      <c r="KRB26" s="12"/>
      <c r="KRC26" s="12"/>
      <c r="KRD26" s="12"/>
      <c r="KRE26" s="12"/>
      <c r="KRF26" s="12"/>
      <c r="KRG26" s="12"/>
      <c r="KRH26" s="12"/>
      <c r="KRI26" s="12"/>
      <c r="KRJ26" s="12"/>
      <c r="KRK26" s="12"/>
      <c r="KRL26" s="12"/>
      <c r="KRM26" s="12"/>
      <c r="KRN26" s="12"/>
      <c r="KRO26" s="12"/>
      <c r="KRP26" s="12"/>
      <c r="KRQ26" s="12"/>
      <c r="KRR26" s="12"/>
      <c r="KRS26" s="12"/>
      <c r="KRT26" s="12"/>
      <c r="KRU26" s="12"/>
      <c r="KRV26" s="12"/>
      <c r="KRW26" s="12"/>
      <c r="KRX26" s="12"/>
      <c r="KRY26" s="12"/>
      <c r="KRZ26" s="12"/>
      <c r="KSA26" s="12"/>
      <c r="KSB26" s="12"/>
      <c r="KSC26" s="12"/>
      <c r="KSD26" s="12"/>
      <c r="KSE26" s="12"/>
      <c r="KSF26" s="12"/>
      <c r="KSG26" s="12"/>
      <c r="KSH26" s="12"/>
      <c r="KSI26" s="12"/>
      <c r="KSJ26" s="12"/>
      <c r="KSK26" s="12"/>
      <c r="KSL26" s="12"/>
      <c r="KSM26" s="12"/>
      <c r="KSN26" s="12"/>
      <c r="KSO26" s="12"/>
      <c r="KSP26" s="12"/>
      <c r="KSQ26" s="12"/>
      <c r="KSR26" s="12"/>
      <c r="KSS26" s="12"/>
      <c r="KST26" s="12"/>
      <c r="KSU26" s="12"/>
      <c r="KSV26" s="12"/>
      <c r="KSW26" s="12"/>
      <c r="KSX26" s="12"/>
      <c r="KSY26" s="12"/>
      <c r="KSZ26" s="12"/>
      <c r="KTA26" s="12"/>
      <c r="KTB26" s="12"/>
      <c r="KTC26" s="12"/>
      <c r="KTD26" s="12"/>
      <c r="KTE26" s="12"/>
      <c r="KTF26" s="12"/>
      <c r="KTG26" s="12"/>
      <c r="KTH26" s="12"/>
      <c r="KTI26" s="12"/>
      <c r="KTJ26" s="12"/>
      <c r="KTK26" s="12"/>
      <c r="KTL26" s="12"/>
      <c r="KTM26" s="12"/>
      <c r="KTN26" s="12"/>
      <c r="KTO26" s="12"/>
      <c r="KTP26" s="12"/>
      <c r="KTQ26" s="12"/>
      <c r="KTR26" s="12"/>
      <c r="KTS26" s="12"/>
      <c r="KTT26" s="12"/>
      <c r="KTU26" s="12"/>
      <c r="KTV26" s="12"/>
      <c r="KTW26" s="12"/>
      <c r="KTX26" s="12"/>
      <c r="KTY26" s="12"/>
      <c r="KTZ26" s="12"/>
      <c r="KUA26" s="12"/>
      <c r="KUB26" s="12"/>
      <c r="KUC26" s="12"/>
      <c r="KUD26" s="12"/>
      <c r="KUE26" s="12"/>
      <c r="KUF26" s="12"/>
      <c r="KUG26" s="12"/>
      <c r="KUH26" s="12"/>
      <c r="KUI26" s="12"/>
      <c r="KUJ26" s="12"/>
      <c r="KUK26" s="12"/>
      <c r="KUL26" s="12"/>
      <c r="KUM26" s="12"/>
      <c r="KUN26" s="12"/>
      <c r="KUO26" s="12"/>
      <c r="KUP26" s="12"/>
      <c r="KUQ26" s="12"/>
      <c r="KUR26" s="12"/>
      <c r="KUS26" s="12"/>
      <c r="KUT26" s="12"/>
      <c r="KUU26" s="12"/>
      <c r="KUV26" s="12"/>
      <c r="KUW26" s="12"/>
      <c r="KUX26" s="12"/>
      <c r="KUY26" s="12"/>
      <c r="KUZ26" s="12"/>
      <c r="KVA26" s="12"/>
      <c r="KVB26" s="12"/>
      <c r="KVC26" s="12"/>
      <c r="KVD26" s="12"/>
      <c r="KVE26" s="12"/>
      <c r="KVF26" s="12"/>
      <c r="KVG26" s="12"/>
      <c r="KVH26" s="12"/>
      <c r="KVI26" s="12"/>
      <c r="KVJ26" s="12"/>
      <c r="KVK26" s="12"/>
      <c r="KVL26" s="12"/>
      <c r="KVM26" s="12"/>
      <c r="KVN26" s="12"/>
      <c r="KVO26" s="12"/>
      <c r="KVP26" s="12"/>
      <c r="KVQ26" s="12"/>
      <c r="KVR26" s="12"/>
      <c r="KVS26" s="12"/>
      <c r="KVT26" s="12"/>
      <c r="KVU26" s="12"/>
      <c r="KVV26" s="12"/>
      <c r="KVW26" s="12"/>
      <c r="KVX26" s="12"/>
      <c r="KVY26" s="12"/>
      <c r="KVZ26" s="12"/>
      <c r="KWA26" s="12"/>
      <c r="KWB26" s="12"/>
      <c r="KWC26" s="12"/>
      <c r="KWD26" s="12"/>
      <c r="KWE26" s="12"/>
      <c r="KWF26" s="12"/>
      <c r="KWG26" s="12"/>
      <c r="KWH26" s="12"/>
      <c r="KWI26" s="12"/>
      <c r="KWJ26" s="12"/>
      <c r="KWK26" s="12"/>
      <c r="KWL26" s="12"/>
      <c r="KWM26" s="12"/>
      <c r="KWN26" s="12"/>
      <c r="KWO26" s="12"/>
      <c r="KWP26" s="12"/>
      <c r="KWQ26" s="12"/>
      <c r="KWR26" s="12"/>
      <c r="KWS26" s="12"/>
      <c r="KWT26" s="12"/>
      <c r="KWU26" s="12"/>
      <c r="KWV26" s="12"/>
      <c r="KWW26" s="12"/>
      <c r="KWX26" s="12"/>
      <c r="KWY26" s="12"/>
      <c r="KWZ26" s="12"/>
      <c r="KXA26" s="12"/>
      <c r="KXB26" s="12"/>
      <c r="KXC26" s="12"/>
      <c r="KXD26" s="12"/>
      <c r="KXE26" s="12"/>
      <c r="KXF26" s="12"/>
      <c r="KXG26" s="12"/>
      <c r="KXH26" s="12"/>
      <c r="KXI26" s="12"/>
      <c r="KXJ26" s="12"/>
      <c r="KXK26" s="12"/>
      <c r="KXL26" s="12"/>
      <c r="KXM26" s="12"/>
      <c r="KXN26" s="12"/>
      <c r="KXO26" s="12"/>
      <c r="KXP26" s="12"/>
      <c r="KXQ26" s="12"/>
      <c r="KXR26" s="12"/>
      <c r="KXS26" s="12"/>
      <c r="KXT26" s="12"/>
      <c r="KXU26" s="12"/>
      <c r="KXV26" s="12"/>
      <c r="KXW26" s="12"/>
      <c r="KXX26" s="12"/>
      <c r="KXY26" s="12"/>
      <c r="KXZ26" s="12"/>
      <c r="KYA26" s="12"/>
      <c r="KYB26" s="12"/>
      <c r="KYC26" s="12"/>
      <c r="KYD26" s="12"/>
      <c r="KYE26" s="12"/>
      <c r="KYF26" s="12"/>
      <c r="KYG26" s="12"/>
      <c r="KYH26" s="12"/>
      <c r="KYI26" s="12"/>
      <c r="KYJ26" s="12"/>
      <c r="KYK26" s="12"/>
      <c r="KYL26" s="12"/>
      <c r="KYM26" s="12"/>
      <c r="KYN26" s="12"/>
      <c r="KYO26" s="12"/>
      <c r="KYP26" s="12"/>
      <c r="KYQ26" s="12"/>
      <c r="KYR26" s="12"/>
      <c r="KYS26" s="12"/>
      <c r="KYT26" s="12"/>
      <c r="KYU26" s="12"/>
      <c r="KYV26" s="12"/>
      <c r="KYW26" s="12"/>
      <c r="KYX26" s="12"/>
      <c r="KYY26" s="12"/>
      <c r="KYZ26" s="12"/>
      <c r="KZA26" s="12"/>
      <c r="KZB26" s="12"/>
      <c r="KZC26" s="12"/>
      <c r="KZD26" s="12"/>
      <c r="KZE26" s="12"/>
      <c r="KZF26" s="12"/>
      <c r="KZG26" s="12"/>
      <c r="KZH26" s="12"/>
      <c r="KZI26" s="12"/>
      <c r="KZJ26" s="12"/>
      <c r="KZK26" s="12"/>
      <c r="KZL26" s="12"/>
      <c r="KZM26" s="12"/>
      <c r="KZN26" s="12"/>
      <c r="KZO26" s="12"/>
      <c r="KZP26" s="12"/>
      <c r="KZQ26" s="12"/>
      <c r="KZR26" s="12"/>
      <c r="KZS26" s="12"/>
      <c r="KZT26" s="12"/>
      <c r="KZU26" s="12"/>
      <c r="KZV26" s="12"/>
      <c r="KZW26" s="12"/>
      <c r="KZX26" s="12"/>
      <c r="KZY26" s="12"/>
      <c r="KZZ26" s="12"/>
      <c r="LAA26" s="12"/>
      <c r="LAB26" s="12"/>
      <c r="LAC26" s="12"/>
      <c r="LAD26" s="12"/>
      <c r="LAE26" s="12"/>
      <c r="LAF26" s="12"/>
      <c r="LAG26" s="12"/>
      <c r="LAH26" s="12"/>
      <c r="LAI26" s="12"/>
      <c r="LAJ26" s="12"/>
      <c r="LAK26" s="12"/>
      <c r="LAL26" s="12"/>
      <c r="LAM26" s="12"/>
      <c r="LAN26" s="12"/>
      <c r="LAO26" s="12"/>
      <c r="LAP26" s="12"/>
      <c r="LAQ26" s="12"/>
      <c r="LAR26" s="12"/>
      <c r="LAS26" s="12"/>
      <c r="LAT26" s="12"/>
      <c r="LAU26" s="12"/>
      <c r="LAV26" s="12"/>
      <c r="LAW26" s="12"/>
      <c r="LAX26" s="12"/>
      <c r="LAY26" s="12"/>
      <c r="LAZ26" s="12"/>
      <c r="LBA26" s="12"/>
      <c r="LBB26" s="12"/>
      <c r="LBC26" s="12"/>
      <c r="LBD26" s="12"/>
      <c r="LBE26" s="12"/>
      <c r="LBF26" s="12"/>
      <c r="LBG26" s="12"/>
      <c r="LBH26" s="12"/>
      <c r="LBI26" s="12"/>
      <c r="LBJ26" s="12"/>
      <c r="LBK26" s="12"/>
      <c r="LBL26" s="12"/>
      <c r="LBM26" s="12"/>
      <c r="LBN26" s="12"/>
      <c r="LBO26" s="12"/>
      <c r="LBP26" s="12"/>
      <c r="LBQ26" s="12"/>
      <c r="LBR26" s="12"/>
      <c r="LBS26" s="12"/>
      <c r="LBT26" s="12"/>
      <c r="LBU26" s="12"/>
      <c r="LBV26" s="12"/>
      <c r="LBW26" s="12"/>
      <c r="LBX26" s="12"/>
      <c r="LBY26" s="12"/>
      <c r="LBZ26" s="12"/>
      <c r="LCA26" s="12"/>
      <c r="LCB26" s="12"/>
      <c r="LCC26" s="12"/>
      <c r="LCD26" s="12"/>
      <c r="LCE26" s="12"/>
      <c r="LCF26" s="12"/>
      <c r="LCG26" s="12"/>
      <c r="LCH26" s="12"/>
      <c r="LCI26" s="12"/>
      <c r="LCJ26" s="12"/>
      <c r="LCK26" s="12"/>
      <c r="LCL26" s="12"/>
      <c r="LCM26" s="12"/>
      <c r="LCN26" s="12"/>
      <c r="LCO26" s="12"/>
      <c r="LCP26" s="12"/>
      <c r="LCQ26" s="12"/>
      <c r="LCR26" s="12"/>
      <c r="LCS26" s="12"/>
      <c r="LCT26" s="12"/>
      <c r="LCU26" s="12"/>
      <c r="LCV26" s="12"/>
      <c r="LCW26" s="12"/>
      <c r="LCX26" s="12"/>
      <c r="LCY26" s="12"/>
      <c r="LCZ26" s="12"/>
      <c r="LDA26" s="12"/>
      <c r="LDB26" s="12"/>
      <c r="LDC26" s="12"/>
      <c r="LDD26" s="12"/>
      <c r="LDE26" s="12"/>
      <c r="LDF26" s="12"/>
      <c r="LDG26" s="12"/>
      <c r="LDH26" s="12"/>
      <c r="LDI26" s="12"/>
      <c r="LDJ26" s="12"/>
      <c r="LDK26" s="12"/>
      <c r="LDL26" s="12"/>
      <c r="LDM26" s="12"/>
      <c r="LDN26" s="12"/>
      <c r="LDO26" s="12"/>
      <c r="LDP26" s="12"/>
      <c r="LDQ26" s="12"/>
      <c r="LDR26" s="12"/>
      <c r="LDS26" s="12"/>
      <c r="LDT26" s="12"/>
      <c r="LDU26" s="12"/>
      <c r="LDV26" s="12"/>
      <c r="LDW26" s="12"/>
      <c r="LDX26" s="12"/>
      <c r="LDY26" s="12"/>
      <c r="LDZ26" s="12"/>
      <c r="LEA26" s="12"/>
      <c r="LEB26" s="12"/>
      <c r="LEC26" s="12"/>
      <c r="LED26" s="12"/>
      <c r="LEE26" s="12"/>
      <c r="LEF26" s="12"/>
      <c r="LEG26" s="12"/>
      <c r="LEH26" s="12"/>
      <c r="LEI26" s="12"/>
      <c r="LEJ26" s="12"/>
      <c r="LEK26" s="12"/>
      <c r="LEL26" s="12"/>
      <c r="LEM26" s="12"/>
      <c r="LEN26" s="12"/>
      <c r="LEO26" s="12"/>
      <c r="LEP26" s="12"/>
      <c r="LEQ26" s="12"/>
      <c r="LER26" s="12"/>
      <c r="LES26" s="12"/>
      <c r="LET26" s="12"/>
      <c r="LEU26" s="12"/>
      <c r="LEV26" s="12"/>
      <c r="LEW26" s="12"/>
      <c r="LEX26" s="12"/>
      <c r="LEY26" s="12"/>
      <c r="LEZ26" s="12"/>
      <c r="LFA26" s="12"/>
      <c r="LFB26" s="12"/>
      <c r="LFC26" s="12"/>
      <c r="LFD26" s="12"/>
      <c r="LFE26" s="12"/>
      <c r="LFF26" s="12"/>
      <c r="LFG26" s="12"/>
      <c r="LFH26" s="12"/>
      <c r="LFI26" s="12"/>
      <c r="LFJ26" s="12"/>
      <c r="LFK26" s="12"/>
      <c r="LFL26" s="12"/>
      <c r="LFM26" s="12"/>
      <c r="LFN26" s="12"/>
      <c r="LFO26" s="12"/>
      <c r="LFP26" s="12"/>
      <c r="LFQ26" s="12"/>
      <c r="LFR26" s="12"/>
      <c r="LFS26" s="12"/>
      <c r="LFT26" s="12"/>
      <c r="LFU26" s="12"/>
      <c r="LFV26" s="12"/>
      <c r="LFW26" s="12"/>
      <c r="LFX26" s="12"/>
      <c r="LFY26" s="12"/>
      <c r="LFZ26" s="12"/>
      <c r="LGA26" s="12"/>
      <c r="LGB26" s="12"/>
      <c r="LGC26" s="12"/>
      <c r="LGD26" s="12"/>
      <c r="LGE26" s="12"/>
      <c r="LGF26" s="12"/>
      <c r="LGG26" s="12"/>
      <c r="LGH26" s="12"/>
      <c r="LGI26" s="12"/>
      <c r="LGJ26" s="12"/>
      <c r="LGK26" s="12"/>
      <c r="LGL26" s="12"/>
      <c r="LGM26" s="12"/>
      <c r="LGN26" s="12"/>
      <c r="LGO26" s="12"/>
      <c r="LGP26" s="12"/>
      <c r="LGQ26" s="12"/>
      <c r="LGR26" s="12"/>
      <c r="LGS26" s="12"/>
      <c r="LGT26" s="12"/>
      <c r="LGU26" s="12"/>
      <c r="LGV26" s="12"/>
      <c r="LGW26" s="12"/>
      <c r="LGX26" s="12"/>
      <c r="LGY26" s="12"/>
      <c r="LGZ26" s="12"/>
      <c r="LHA26" s="12"/>
      <c r="LHB26" s="12"/>
      <c r="LHC26" s="12"/>
      <c r="LHD26" s="12"/>
      <c r="LHE26" s="12"/>
      <c r="LHF26" s="12"/>
      <c r="LHG26" s="12"/>
      <c r="LHH26" s="12"/>
      <c r="LHI26" s="12"/>
      <c r="LHJ26" s="12"/>
      <c r="LHK26" s="12"/>
      <c r="LHL26" s="12"/>
      <c r="LHM26" s="12"/>
      <c r="LHN26" s="12"/>
      <c r="LHO26" s="12"/>
      <c r="LHP26" s="12"/>
      <c r="LHQ26" s="12"/>
      <c r="LHR26" s="12"/>
      <c r="LHS26" s="12"/>
      <c r="LHT26" s="12"/>
      <c r="LHU26" s="12"/>
      <c r="LHV26" s="12"/>
      <c r="LHW26" s="12"/>
      <c r="LHX26" s="12"/>
      <c r="LHY26" s="12"/>
      <c r="LHZ26" s="12"/>
      <c r="LIA26" s="12"/>
      <c r="LIB26" s="12"/>
      <c r="LIC26" s="12"/>
      <c r="LID26" s="12"/>
      <c r="LIE26" s="12"/>
      <c r="LIF26" s="12"/>
      <c r="LIG26" s="12"/>
      <c r="LIH26" s="12"/>
      <c r="LII26" s="12"/>
      <c r="LIJ26" s="12"/>
      <c r="LIK26" s="12"/>
      <c r="LIL26" s="12"/>
      <c r="LIM26" s="12"/>
      <c r="LIN26" s="12"/>
      <c r="LIO26" s="12"/>
      <c r="LIP26" s="12"/>
      <c r="LIQ26" s="12"/>
      <c r="LIR26" s="12"/>
      <c r="LIS26" s="12"/>
      <c r="LIT26" s="12"/>
      <c r="LIU26" s="12"/>
      <c r="LIV26" s="12"/>
      <c r="LIW26" s="12"/>
      <c r="LIX26" s="12"/>
      <c r="LIY26" s="12"/>
      <c r="LIZ26" s="12"/>
      <c r="LJA26" s="12"/>
      <c r="LJB26" s="12"/>
      <c r="LJC26" s="12"/>
      <c r="LJD26" s="12"/>
      <c r="LJE26" s="12"/>
      <c r="LJF26" s="12"/>
      <c r="LJG26" s="12"/>
      <c r="LJH26" s="12"/>
      <c r="LJI26" s="12"/>
      <c r="LJJ26" s="12"/>
      <c r="LJK26" s="12"/>
      <c r="LJL26" s="12"/>
      <c r="LJM26" s="12"/>
      <c r="LJN26" s="12"/>
      <c r="LJO26" s="12"/>
      <c r="LJP26" s="12"/>
      <c r="LJQ26" s="12"/>
      <c r="LJR26" s="12"/>
      <c r="LJS26" s="12"/>
      <c r="LJT26" s="12"/>
      <c r="LJU26" s="12"/>
      <c r="LJV26" s="12"/>
      <c r="LJW26" s="12"/>
      <c r="LJX26" s="12"/>
      <c r="LJY26" s="12"/>
      <c r="LJZ26" s="12"/>
      <c r="LKA26" s="12"/>
      <c r="LKB26" s="12"/>
      <c r="LKC26" s="12"/>
      <c r="LKD26" s="12"/>
      <c r="LKE26" s="12"/>
      <c r="LKF26" s="12"/>
      <c r="LKG26" s="12"/>
      <c r="LKH26" s="12"/>
      <c r="LKI26" s="12"/>
      <c r="LKJ26" s="12"/>
      <c r="LKK26" s="12"/>
      <c r="LKL26" s="12"/>
      <c r="LKM26" s="12"/>
      <c r="LKN26" s="12"/>
      <c r="LKO26" s="12"/>
      <c r="LKP26" s="12"/>
      <c r="LKQ26" s="12"/>
      <c r="LKR26" s="12"/>
      <c r="LKS26" s="12"/>
      <c r="LKT26" s="12"/>
      <c r="LKU26" s="12"/>
      <c r="LKV26" s="12"/>
      <c r="LKW26" s="12"/>
      <c r="LKX26" s="12"/>
      <c r="LKY26" s="12"/>
      <c r="LKZ26" s="12"/>
      <c r="LLA26" s="12"/>
      <c r="LLB26" s="12"/>
      <c r="LLC26" s="12"/>
      <c r="LLD26" s="12"/>
      <c r="LLE26" s="12"/>
      <c r="LLF26" s="12"/>
      <c r="LLG26" s="12"/>
      <c r="LLH26" s="12"/>
      <c r="LLI26" s="12"/>
      <c r="LLJ26" s="12"/>
      <c r="LLK26" s="12"/>
      <c r="LLL26" s="12"/>
      <c r="LLM26" s="12"/>
      <c r="LLN26" s="12"/>
      <c r="LLO26" s="12"/>
      <c r="LLP26" s="12"/>
      <c r="LLQ26" s="12"/>
      <c r="LLR26" s="12"/>
      <c r="LLS26" s="12"/>
      <c r="LLT26" s="12"/>
      <c r="LLU26" s="12"/>
      <c r="LLV26" s="12"/>
      <c r="LLW26" s="12"/>
      <c r="LLX26" s="12"/>
      <c r="LLY26" s="12"/>
      <c r="LLZ26" s="12"/>
      <c r="LMA26" s="12"/>
      <c r="LMB26" s="12"/>
      <c r="LMC26" s="12"/>
      <c r="LMD26" s="12"/>
      <c r="LME26" s="12"/>
      <c r="LMF26" s="12"/>
      <c r="LMG26" s="12"/>
      <c r="LMH26" s="12"/>
      <c r="LMI26" s="12"/>
      <c r="LMJ26" s="12"/>
      <c r="LMK26" s="12"/>
      <c r="LML26" s="12"/>
      <c r="LMM26" s="12"/>
      <c r="LMN26" s="12"/>
      <c r="LMO26" s="12"/>
      <c r="LMP26" s="12"/>
      <c r="LMQ26" s="12"/>
      <c r="LMR26" s="12"/>
      <c r="LMS26" s="12"/>
      <c r="LMT26" s="12"/>
      <c r="LMU26" s="12"/>
      <c r="LMV26" s="12"/>
      <c r="LMW26" s="12"/>
      <c r="LMX26" s="12"/>
      <c r="LMY26" s="12"/>
      <c r="LMZ26" s="12"/>
      <c r="LNA26" s="12"/>
      <c r="LNB26" s="12"/>
      <c r="LNC26" s="12"/>
      <c r="LND26" s="12"/>
      <c r="LNE26" s="12"/>
      <c r="LNF26" s="12"/>
      <c r="LNG26" s="12"/>
      <c r="LNH26" s="12"/>
      <c r="LNI26" s="12"/>
      <c r="LNJ26" s="12"/>
      <c r="LNK26" s="12"/>
      <c r="LNL26" s="12"/>
      <c r="LNM26" s="12"/>
      <c r="LNN26" s="12"/>
      <c r="LNO26" s="12"/>
      <c r="LNP26" s="12"/>
      <c r="LNQ26" s="12"/>
      <c r="LNR26" s="12"/>
      <c r="LNS26" s="12"/>
      <c r="LNT26" s="12"/>
      <c r="LNU26" s="12"/>
      <c r="LNV26" s="12"/>
      <c r="LNW26" s="12"/>
      <c r="LNX26" s="12"/>
      <c r="LNY26" s="12"/>
      <c r="LNZ26" s="12"/>
      <c r="LOA26" s="12"/>
      <c r="LOB26" s="12"/>
      <c r="LOC26" s="12"/>
      <c r="LOD26" s="12"/>
      <c r="LOE26" s="12"/>
      <c r="LOF26" s="12"/>
      <c r="LOG26" s="12"/>
      <c r="LOH26" s="12"/>
      <c r="LOI26" s="12"/>
      <c r="LOJ26" s="12"/>
      <c r="LOK26" s="12"/>
      <c r="LOL26" s="12"/>
      <c r="LOM26" s="12"/>
      <c r="LON26" s="12"/>
      <c r="LOO26" s="12"/>
      <c r="LOP26" s="12"/>
      <c r="LOQ26" s="12"/>
      <c r="LOR26" s="12"/>
      <c r="LOS26" s="12"/>
      <c r="LOT26" s="12"/>
      <c r="LOU26" s="12"/>
      <c r="LOV26" s="12"/>
      <c r="LOW26" s="12"/>
      <c r="LOX26" s="12"/>
      <c r="LOY26" s="12"/>
      <c r="LOZ26" s="12"/>
      <c r="LPA26" s="12"/>
      <c r="LPB26" s="12"/>
      <c r="LPC26" s="12"/>
      <c r="LPD26" s="12"/>
      <c r="LPE26" s="12"/>
      <c r="LPF26" s="12"/>
      <c r="LPG26" s="12"/>
      <c r="LPH26" s="12"/>
      <c r="LPI26" s="12"/>
      <c r="LPJ26" s="12"/>
      <c r="LPK26" s="12"/>
      <c r="LPL26" s="12"/>
      <c r="LPM26" s="12"/>
      <c r="LPN26" s="12"/>
      <c r="LPO26" s="12"/>
      <c r="LPP26" s="12"/>
      <c r="LPQ26" s="12"/>
      <c r="LPR26" s="12"/>
      <c r="LPS26" s="12"/>
      <c r="LPT26" s="12"/>
      <c r="LPU26" s="12"/>
      <c r="LPV26" s="12"/>
      <c r="LPW26" s="12"/>
      <c r="LPX26" s="12"/>
      <c r="LPY26" s="12"/>
      <c r="LPZ26" s="12"/>
      <c r="LQA26" s="12"/>
      <c r="LQB26" s="12"/>
      <c r="LQC26" s="12"/>
      <c r="LQD26" s="12"/>
      <c r="LQE26" s="12"/>
      <c r="LQF26" s="12"/>
      <c r="LQG26" s="12"/>
      <c r="LQH26" s="12"/>
      <c r="LQI26" s="12"/>
      <c r="LQJ26" s="12"/>
      <c r="LQK26" s="12"/>
      <c r="LQL26" s="12"/>
      <c r="LQM26" s="12"/>
      <c r="LQN26" s="12"/>
      <c r="LQO26" s="12"/>
      <c r="LQP26" s="12"/>
      <c r="LQQ26" s="12"/>
      <c r="LQR26" s="12"/>
      <c r="LQS26" s="12"/>
      <c r="LQT26" s="12"/>
      <c r="LQU26" s="12"/>
      <c r="LQV26" s="12"/>
      <c r="LQW26" s="12"/>
      <c r="LQX26" s="12"/>
      <c r="LQY26" s="12"/>
      <c r="LQZ26" s="12"/>
      <c r="LRA26" s="12"/>
      <c r="LRB26" s="12"/>
      <c r="LRC26" s="12"/>
      <c r="LRD26" s="12"/>
      <c r="LRE26" s="12"/>
      <c r="LRF26" s="12"/>
      <c r="LRG26" s="12"/>
      <c r="LRH26" s="12"/>
      <c r="LRI26" s="12"/>
      <c r="LRJ26" s="12"/>
      <c r="LRK26" s="12"/>
      <c r="LRL26" s="12"/>
      <c r="LRM26" s="12"/>
      <c r="LRN26" s="12"/>
      <c r="LRO26" s="12"/>
      <c r="LRP26" s="12"/>
      <c r="LRQ26" s="12"/>
      <c r="LRR26" s="12"/>
      <c r="LRS26" s="12"/>
      <c r="LRT26" s="12"/>
      <c r="LRU26" s="12"/>
      <c r="LRV26" s="12"/>
      <c r="LRW26" s="12"/>
      <c r="LRX26" s="12"/>
      <c r="LRY26" s="12"/>
      <c r="LRZ26" s="12"/>
      <c r="LSA26" s="12"/>
      <c r="LSB26" s="12"/>
      <c r="LSC26" s="12"/>
      <c r="LSD26" s="12"/>
      <c r="LSE26" s="12"/>
      <c r="LSF26" s="12"/>
      <c r="LSG26" s="12"/>
      <c r="LSH26" s="12"/>
      <c r="LSI26" s="12"/>
      <c r="LSJ26" s="12"/>
      <c r="LSK26" s="12"/>
      <c r="LSL26" s="12"/>
      <c r="LSM26" s="12"/>
      <c r="LSN26" s="12"/>
      <c r="LSO26" s="12"/>
      <c r="LSP26" s="12"/>
      <c r="LSQ26" s="12"/>
      <c r="LSR26" s="12"/>
      <c r="LSS26" s="12"/>
      <c r="LST26" s="12"/>
      <c r="LSU26" s="12"/>
      <c r="LSV26" s="12"/>
      <c r="LSW26" s="12"/>
      <c r="LSX26" s="12"/>
      <c r="LSY26" s="12"/>
      <c r="LSZ26" s="12"/>
      <c r="LTA26" s="12"/>
      <c r="LTB26" s="12"/>
      <c r="LTC26" s="12"/>
      <c r="LTD26" s="12"/>
      <c r="LTE26" s="12"/>
      <c r="LTF26" s="12"/>
      <c r="LTG26" s="12"/>
      <c r="LTH26" s="12"/>
      <c r="LTI26" s="12"/>
      <c r="LTJ26" s="12"/>
      <c r="LTK26" s="12"/>
      <c r="LTL26" s="12"/>
      <c r="LTM26" s="12"/>
      <c r="LTN26" s="12"/>
      <c r="LTO26" s="12"/>
      <c r="LTP26" s="12"/>
      <c r="LTQ26" s="12"/>
      <c r="LTR26" s="12"/>
      <c r="LTS26" s="12"/>
      <c r="LTT26" s="12"/>
      <c r="LTU26" s="12"/>
      <c r="LTV26" s="12"/>
      <c r="LTW26" s="12"/>
      <c r="LTX26" s="12"/>
      <c r="LTY26" s="12"/>
      <c r="LTZ26" s="12"/>
      <c r="LUA26" s="12"/>
      <c r="LUB26" s="12"/>
      <c r="LUC26" s="12"/>
      <c r="LUD26" s="12"/>
      <c r="LUE26" s="12"/>
      <c r="LUF26" s="12"/>
      <c r="LUG26" s="12"/>
      <c r="LUH26" s="12"/>
      <c r="LUI26" s="12"/>
      <c r="LUJ26" s="12"/>
      <c r="LUK26" s="12"/>
      <c r="LUL26" s="12"/>
      <c r="LUM26" s="12"/>
      <c r="LUN26" s="12"/>
      <c r="LUO26" s="12"/>
      <c r="LUP26" s="12"/>
      <c r="LUQ26" s="12"/>
      <c r="LUR26" s="12"/>
      <c r="LUS26" s="12"/>
      <c r="LUT26" s="12"/>
      <c r="LUU26" s="12"/>
      <c r="LUV26" s="12"/>
      <c r="LUW26" s="12"/>
      <c r="LUX26" s="12"/>
      <c r="LUY26" s="12"/>
      <c r="LUZ26" s="12"/>
      <c r="LVA26" s="12"/>
      <c r="LVB26" s="12"/>
      <c r="LVC26" s="12"/>
      <c r="LVD26" s="12"/>
      <c r="LVE26" s="12"/>
      <c r="LVF26" s="12"/>
      <c r="LVG26" s="12"/>
      <c r="LVH26" s="12"/>
      <c r="LVI26" s="12"/>
      <c r="LVJ26" s="12"/>
      <c r="LVK26" s="12"/>
      <c r="LVL26" s="12"/>
      <c r="LVM26" s="12"/>
      <c r="LVN26" s="12"/>
      <c r="LVO26" s="12"/>
      <c r="LVP26" s="12"/>
      <c r="LVQ26" s="12"/>
      <c r="LVR26" s="12"/>
      <c r="LVS26" s="12"/>
      <c r="LVT26" s="12"/>
      <c r="LVU26" s="12"/>
      <c r="LVV26" s="12"/>
      <c r="LVW26" s="12"/>
      <c r="LVX26" s="12"/>
      <c r="LVY26" s="12"/>
      <c r="LVZ26" s="12"/>
      <c r="LWA26" s="12"/>
      <c r="LWB26" s="12"/>
      <c r="LWC26" s="12"/>
      <c r="LWD26" s="12"/>
      <c r="LWE26" s="12"/>
      <c r="LWF26" s="12"/>
      <c r="LWG26" s="12"/>
      <c r="LWH26" s="12"/>
      <c r="LWI26" s="12"/>
      <c r="LWJ26" s="12"/>
      <c r="LWK26" s="12"/>
      <c r="LWL26" s="12"/>
      <c r="LWM26" s="12"/>
      <c r="LWN26" s="12"/>
      <c r="LWO26" s="12"/>
      <c r="LWP26" s="12"/>
      <c r="LWQ26" s="12"/>
      <c r="LWR26" s="12"/>
      <c r="LWS26" s="12"/>
      <c r="LWT26" s="12"/>
      <c r="LWU26" s="12"/>
      <c r="LWV26" s="12"/>
      <c r="LWW26" s="12"/>
      <c r="LWX26" s="12"/>
      <c r="LWY26" s="12"/>
      <c r="LWZ26" s="12"/>
      <c r="LXA26" s="12"/>
      <c r="LXB26" s="12"/>
      <c r="LXC26" s="12"/>
      <c r="LXD26" s="12"/>
      <c r="LXE26" s="12"/>
      <c r="LXF26" s="12"/>
      <c r="LXG26" s="12"/>
      <c r="LXH26" s="12"/>
      <c r="LXI26" s="12"/>
      <c r="LXJ26" s="12"/>
      <c r="LXK26" s="12"/>
      <c r="LXL26" s="12"/>
      <c r="LXM26" s="12"/>
      <c r="LXN26" s="12"/>
      <c r="LXO26" s="12"/>
      <c r="LXP26" s="12"/>
      <c r="LXQ26" s="12"/>
      <c r="LXR26" s="12"/>
      <c r="LXS26" s="12"/>
      <c r="LXT26" s="12"/>
      <c r="LXU26" s="12"/>
      <c r="LXV26" s="12"/>
      <c r="LXW26" s="12"/>
      <c r="LXX26" s="12"/>
      <c r="LXY26" s="12"/>
      <c r="LXZ26" s="12"/>
      <c r="LYA26" s="12"/>
      <c r="LYB26" s="12"/>
      <c r="LYC26" s="12"/>
      <c r="LYD26" s="12"/>
      <c r="LYE26" s="12"/>
      <c r="LYF26" s="12"/>
      <c r="LYG26" s="12"/>
      <c r="LYH26" s="12"/>
      <c r="LYI26" s="12"/>
      <c r="LYJ26" s="12"/>
      <c r="LYK26" s="12"/>
      <c r="LYL26" s="12"/>
      <c r="LYM26" s="12"/>
      <c r="LYN26" s="12"/>
      <c r="LYO26" s="12"/>
      <c r="LYP26" s="12"/>
      <c r="LYQ26" s="12"/>
      <c r="LYR26" s="12"/>
      <c r="LYS26" s="12"/>
      <c r="LYT26" s="12"/>
      <c r="LYU26" s="12"/>
      <c r="LYV26" s="12"/>
      <c r="LYW26" s="12"/>
      <c r="LYX26" s="12"/>
      <c r="LYY26" s="12"/>
      <c r="LYZ26" s="12"/>
      <c r="LZA26" s="12"/>
      <c r="LZB26" s="12"/>
      <c r="LZC26" s="12"/>
      <c r="LZD26" s="12"/>
      <c r="LZE26" s="12"/>
      <c r="LZF26" s="12"/>
      <c r="LZG26" s="12"/>
      <c r="LZH26" s="12"/>
      <c r="LZI26" s="12"/>
      <c r="LZJ26" s="12"/>
      <c r="LZK26" s="12"/>
      <c r="LZL26" s="12"/>
      <c r="LZM26" s="12"/>
      <c r="LZN26" s="12"/>
      <c r="LZO26" s="12"/>
      <c r="LZP26" s="12"/>
      <c r="LZQ26" s="12"/>
      <c r="LZR26" s="12"/>
      <c r="LZS26" s="12"/>
      <c r="LZT26" s="12"/>
      <c r="LZU26" s="12"/>
      <c r="LZV26" s="12"/>
      <c r="LZW26" s="12"/>
      <c r="LZX26" s="12"/>
      <c r="LZY26" s="12"/>
      <c r="LZZ26" s="12"/>
      <c r="MAA26" s="12"/>
      <c r="MAB26" s="12"/>
      <c r="MAC26" s="12"/>
      <c r="MAD26" s="12"/>
      <c r="MAE26" s="12"/>
      <c r="MAF26" s="12"/>
      <c r="MAG26" s="12"/>
      <c r="MAH26" s="12"/>
      <c r="MAI26" s="12"/>
      <c r="MAJ26" s="12"/>
      <c r="MAK26" s="12"/>
      <c r="MAL26" s="12"/>
      <c r="MAM26" s="12"/>
      <c r="MAN26" s="12"/>
      <c r="MAO26" s="12"/>
      <c r="MAP26" s="12"/>
      <c r="MAQ26" s="12"/>
      <c r="MAR26" s="12"/>
      <c r="MAS26" s="12"/>
      <c r="MAT26" s="12"/>
      <c r="MAU26" s="12"/>
      <c r="MAV26" s="12"/>
      <c r="MAW26" s="12"/>
      <c r="MAX26" s="12"/>
      <c r="MAY26" s="12"/>
      <c r="MAZ26" s="12"/>
      <c r="MBA26" s="12"/>
      <c r="MBB26" s="12"/>
      <c r="MBC26" s="12"/>
      <c r="MBD26" s="12"/>
      <c r="MBE26" s="12"/>
      <c r="MBF26" s="12"/>
      <c r="MBG26" s="12"/>
      <c r="MBH26" s="12"/>
      <c r="MBI26" s="12"/>
      <c r="MBJ26" s="12"/>
      <c r="MBK26" s="12"/>
      <c r="MBL26" s="12"/>
      <c r="MBM26" s="12"/>
      <c r="MBN26" s="12"/>
      <c r="MBO26" s="12"/>
      <c r="MBP26" s="12"/>
      <c r="MBQ26" s="12"/>
      <c r="MBR26" s="12"/>
      <c r="MBS26" s="12"/>
      <c r="MBT26" s="12"/>
      <c r="MBU26" s="12"/>
      <c r="MBV26" s="12"/>
      <c r="MBW26" s="12"/>
      <c r="MBX26" s="12"/>
      <c r="MBY26" s="12"/>
      <c r="MBZ26" s="12"/>
      <c r="MCA26" s="12"/>
      <c r="MCB26" s="12"/>
      <c r="MCC26" s="12"/>
      <c r="MCD26" s="12"/>
      <c r="MCE26" s="12"/>
      <c r="MCF26" s="12"/>
      <c r="MCG26" s="12"/>
      <c r="MCH26" s="12"/>
      <c r="MCI26" s="12"/>
      <c r="MCJ26" s="12"/>
      <c r="MCK26" s="12"/>
      <c r="MCL26" s="12"/>
      <c r="MCM26" s="12"/>
      <c r="MCN26" s="12"/>
      <c r="MCO26" s="12"/>
      <c r="MCP26" s="12"/>
      <c r="MCQ26" s="12"/>
      <c r="MCR26" s="12"/>
      <c r="MCS26" s="12"/>
      <c r="MCT26" s="12"/>
      <c r="MCU26" s="12"/>
      <c r="MCV26" s="12"/>
      <c r="MCW26" s="12"/>
      <c r="MCX26" s="12"/>
      <c r="MCY26" s="12"/>
      <c r="MCZ26" s="12"/>
      <c r="MDA26" s="12"/>
      <c r="MDB26" s="12"/>
      <c r="MDC26" s="12"/>
      <c r="MDD26" s="12"/>
      <c r="MDE26" s="12"/>
      <c r="MDF26" s="12"/>
      <c r="MDG26" s="12"/>
      <c r="MDH26" s="12"/>
      <c r="MDI26" s="12"/>
      <c r="MDJ26" s="12"/>
      <c r="MDK26" s="12"/>
      <c r="MDL26" s="12"/>
      <c r="MDM26" s="12"/>
      <c r="MDN26" s="12"/>
      <c r="MDO26" s="12"/>
      <c r="MDP26" s="12"/>
      <c r="MDQ26" s="12"/>
      <c r="MDR26" s="12"/>
      <c r="MDS26" s="12"/>
      <c r="MDT26" s="12"/>
      <c r="MDU26" s="12"/>
      <c r="MDV26" s="12"/>
      <c r="MDW26" s="12"/>
      <c r="MDX26" s="12"/>
      <c r="MDY26" s="12"/>
      <c r="MDZ26" s="12"/>
      <c r="MEA26" s="12"/>
      <c r="MEB26" s="12"/>
      <c r="MEC26" s="12"/>
      <c r="MED26" s="12"/>
      <c r="MEE26" s="12"/>
      <c r="MEF26" s="12"/>
      <c r="MEG26" s="12"/>
      <c r="MEH26" s="12"/>
      <c r="MEI26" s="12"/>
      <c r="MEJ26" s="12"/>
      <c r="MEK26" s="12"/>
      <c r="MEL26" s="12"/>
      <c r="MEM26" s="12"/>
      <c r="MEN26" s="12"/>
      <c r="MEO26" s="12"/>
      <c r="MEP26" s="12"/>
      <c r="MEQ26" s="12"/>
      <c r="MER26" s="12"/>
      <c r="MES26" s="12"/>
      <c r="MET26" s="12"/>
      <c r="MEU26" s="12"/>
      <c r="MEV26" s="12"/>
      <c r="MEW26" s="12"/>
      <c r="MEX26" s="12"/>
      <c r="MEY26" s="12"/>
      <c r="MEZ26" s="12"/>
      <c r="MFA26" s="12"/>
      <c r="MFB26" s="12"/>
      <c r="MFC26" s="12"/>
      <c r="MFD26" s="12"/>
      <c r="MFE26" s="12"/>
      <c r="MFF26" s="12"/>
      <c r="MFG26" s="12"/>
      <c r="MFH26" s="12"/>
      <c r="MFI26" s="12"/>
      <c r="MFJ26" s="12"/>
      <c r="MFK26" s="12"/>
      <c r="MFL26" s="12"/>
      <c r="MFM26" s="12"/>
      <c r="MFN26" s="12"/>
      <c r="MFO26" s="12"/>
      <c r="MFP26" s="12"/>
      <c r="MFQ26" s="12"/>
      <c r="MFR26" s="12"/>
      <c r="MFS26" s="12"/>
      <c r="MFT26" s="12"/>
      <c r="MFU26" s="12"/>
      <c r="MFV26" s="12"/>
      <c r="MFW26" s="12"/>
      <c r="MFX26" s="12"/>
      <c r="MFY26" s="12"/>
      <c r="MFZ26" s="12"/>
      <c r="MGA26" s="12"/>
      <c r="MGB26" s="12"/>
      <c r="MGC26" s="12"/>
      <c r="MGD26" s="12"/>
      <c r="MGE26" s="12"/>
      <c r="MGF26" s="12"/>
      <c r="MGG26" s="12"/>
      <c r="MGH26" s="12"/>
      <c r="MGI26" s="12"/>
      <c r="MGJ26" s="12"/>
      <c r="MGK26" s="12"/>
      <c r="MGL26" s="12"/>
      <c r="MGM26" s="12"/>
      <c r="MGN26" s="12"/>
      <c r="MGO26" s="12"/>
      <c r="MGP26" s="12"/>
      <c r="MGQ26" s="12"/>
      <c r="MGR26" s="12"/>
      <c r="MGS26" s="12"/>
      <c r="MGT26" s="12"/>
      <c r="MGU26" s="12"/>
      <c r="MGV26" s="12"/>
      <c r="MGW26" s="12"/>
      <c r="MGX26" s="12"/>
      <c r="MGY26" s="12"/>
      <c r="MGZ26" s="12"/>
      <c r="MHA26" s="12"/>
      <c r="MHB26" s="12"/>
      <c r="MHC26" s="12"/>
      <c r="MHD26" s="12"/>
      <c r="MHE26" s="12"/>
      <c r="MHF26" s="12"/>
      <c r="MHG26" s="12"/>
      <c r="MHH26" s="12"/>
      <c r="MHI26" s="12"/>
      <c r="MHJ26" s="12"/>
      <c r="MHK26" s="12"/>
      <c r="MHL26" s="12"/>
      <c r="MHM26" s="12"/>
      <c r="MHN26" s="12"/>
      <c r="MHO26" s="12"/>
      <c r="MHP26" s="12"/>
      <c r="MHQ26" s="12"/>
      <c r="MHR26" s="12"/>
      <c r="MHS26" s="12"/>
      <c r="MHT26" s="12"/>
      <c r="MHU26" s="12"/>
      <c r="MHV26" s="12"/>
      <c r="MHW26" s="12"/>
      <c r="MHX26" s="12"/>
      <c r="MHY26" s="12"/>
      <c r="MHZ26" s="12"/>
      <c r="MIA26" s="12"/>
      <c r="MIB26" s="12"/>
      <c r="MIC26" s="12"/>
      <c r="MID26" s="12"/>
      <c r="MIE26" s="12"/>
      <c r="MIF26" s="12"/>
      <c r="MIG26" s="12"/>
      <c r="MIH26" s="12"/>
      <c r="MII26" s="12"/>
      <c r="MIJ26" s="12"/>
      <c r="MIK26" s="12"/>
      <c r="MIL26" s="12"/>
      <c r="MIM26" s="12"/>
      <c r="MIN26" s="12"/>
      <c r="MIO26" s="12"/>
      <c r="MIP26" s="12"/>
      <c r="MIQ26" s="12"/>
      <c r="MIR26" s="12"/>
      <c r="MIS26" s="12"/>
      <c r="MIT26" s="12"/>
      <c r="MIU26" s="12"/>
      <c r="MIV26" s="12"/>
      <c r="MIW26" s="12"/>
      <c r="MIX26" s="12"/>
      <c r="MIY26" s="12"/>
      <c r="MIZ26" s="12"/>
      <c r="MJA26" s="12"/>
      <c r="MJB26" s="12"/>
      <c r="MJC26" s="12"/>
      <c r="MJD26" s="12"/>
      <c r="MJE26" s="12"/>
      <c r="MJF26" s="12"/>
      <c r="MJG26" s="12"/>
      <c r="MJH26" s="12"/>
      <c r="MJI26" s="12"/>
      <c r="MJJ26" s="12"/>
      <c r="MJK26" s="12"/>
      <c r="MJL26" s="12"/>
      <c r="MJM26" s="12"/>
      <c r="MJN26" s="12"/>
      <c r="MJO26" s="12"/>
      <c r="MJP26" s="12"/>
      <c r="MJQ26" s="12"/>
      <c r="MJR26" s="12"/>
      <c r="MJS26" s="12"/>
      <c r="MJT26" s="12"/>
      <c r="MJU26" s="12"/>
      <c r="MJV26" s="12"/>
      <c r="MJW26" s="12"/>
      <c r="MJX26" s="12"/>
      <c r="MJY26" s="12"/>
      <c r="MJZ26" s="12"/>
      <c r="MKA26" s="12"/>
      <c r="MKB26" s="12"/>
      <c r="MKC26" s="12"/>
      <c r="MKD26" s="12"/>
      <c r="MKE26" s="12"/>
      <c r="MKF26" s="12"/>
      <c r="MKG26" s="12"/>
      <c r="MKH26" s="12"/>
      <c r="MKI26" s="12"/>
      <c r="MKJ26" s="12"/>
      <c r="MKK26" s="12"/>
      <c r="MKL26" s="12"/>
      <c r="MKM26" s="12"/>
      <c r="MKN26" s="12"/>
      <c r="MKO26" s="12"/>
      <c r="MKP26" s="12"/>
      <c r="MKQ26" s="12"/>
      <c r="MKR26" s="12"/>
      <c r="MKS26" s="12"/>
      <c r="MKT26" s="12"/>
      <c r="MKU26" s="12"/>
      <c r="MKV26" s="12"/>
      <c r="MKW26" s="12"/>
      <c r="MKX26" s="12"/>
      <c r="MKY26" s="12"/>
      <c r="MKZ26" s="12"/>
      <c r="MLA26" s="12"/>
      <c r="MLB26" s="12"/>
      <c r="MLC26" s="12"/>
      <c r="MLD26" s="12"/>
      <c r="MLE26" s="12"/>
      <c r="MLF26" s="12"/>
      <c r="MLG26" s="12"/>
      <c r="MLH26" s="12"/>
      <c r="MLI26" s="12"/>
      <c r="MLJ26" s="12"/>
      <c r="MLK26" s="12"/>
      <c r="MLL26" s="12"/>
      <c r="MLM26" s="12"/>
      <c r="MLN26" s="12"/>
      <c r="MLO26" s="12"/>
      <c r="MLP26" s="12"/>
      <c r="MLQ26" s="12"/>
      <c r="MLR26" s="12"/>
      <c r="MLS26" s="12"/>
      <c r="MLT26" s="12"/>
      <c r="MLU26" s="12"/>
      <c r="MLV26" s="12"/>
      <c r="MLW26" s="12"/>
      <c r="MLX26" s="12"/>
      <c r="MLY26" s="12"/>
      <c r="MLZ26" s="12"/>
      <c r="MMA26" s="12"/>
      <c r="MMB26" s="12"/>
      <c r="MMC26" s="12"/>
      <c r="MMD26" s="12"/>
      <c r="MME26" s="12"/>
      <c r="MMF26" s="12"/>
      <c r="MMG26" s="12"/>
      <c r="MMH26" s="12"/>
      <c r="MMI26" s="12"/>
      <c r="MMJ26" s="12"/>
      <c r="MMK26" s="12"/>
      <c r="MML26" s="12"/>
      <c r="MMM26" s="12"/>
      <c r="MMN26" s="12"/>
      <c r="MMO26" s="12"/>
      <c r="MMP26" s="12"/>
      <c r="MMQ26" s="12"/>
      <c r="MMR26" s="12"/>
      <c r="MMS26" s="12"/>
      <c r="MMT26" s="12"/>
      <c r="MMU26" s="12"/>
      <c r="MMV26" s="12"/>
      <c r="MMW26" s="12"/>
      <c r="MMX26" s="12"/>
      <c r="MMY26" s="12"/>
      <c r="MMZ26" s="12"/>
      <c r="MNA26" s="12"/>
      <c r="MNB26" s="12"/>
      <c r="MNC26" s="12"/>
      <c r="MND26" s="12"/>
      <c r="MNE26" s="12"/>
      <c r="MNF26" s="12"/>
      <c r="MNG26" s="12"/>
      <c r="MNH26" s="12"/>
      <c r="MNI26" s="12"/>
      <c r="MNJ26" s="12"/>
      <c r="MNK26" s="12"/>
      <c r="MNL26" s="12"/>
      <c r="MNM26" s="12"/>
      <c r="MNN26" s="12"/>
      <c r="MNO26" s="12"/>
      <c r="MNP26" s="12"/>
      <c r="MNQ26" s="12"/>
      <c r="MNR26" s="12"/>
      <c r="MNS26" s="12"/>
      <c r="MNT26" s="12"/>
      <c r="MNU26" s="12"/>
      <c r="MNV26" s="12"/>
      <c r="MNW26" s="12"/>
      <c r="MNX26" s="12"/>
      <c r="MNY26" s="12"/>
      <c r="MNZ26" s="12"/>
      <c r="MOA26" s="12"/>
      <c r="MOB26" s="12"/>
      <c r="MOC26" s="12"/>
      <c r="MOD26" s="12"/>
      <c r="MOE26" s="12"/>
      <c r="MOF26" s="12"/>
      <c r="MOG26" s="12"/>
      <c r="MOH26" s="12"/>
      <c r="MOI26" s="12"/>
      <c r="MOJ26" s="12"/>
      <c r="MOK26" s="12"/>
      <c r="MOL26" s="12"/>
      <c r="MOM26" s="12"/>
      <c r="MON26" s="12"/>
      <c r="MOO26" s="12"/>
      <c r="MOP26" s="12"/>
      <c r="MOQ26" s="12"/>
      <c r="MOR26" s="12"/>
      <c r="MOS26" s="12"/>
      <c r="MOT26" s="12"/>
      <c r="MOU26" s="12"/>
      <c r="MOV26" s="12"/>
      <c r="MOW26" s="12"/>
      <c r="MOX26" s="12"/>
      <c r="MOY26" s="12"/>
      <c r="MOZ26" s="12"/>
      <c r="MPA26" s="12"/>
      <c r="MPB26" s="12"/>
      <c r="MPC26" s="12"/>
      <c r="MPD26" s="12"/>
      <c r="MPE26" s="12"/>
      <c r="MPF26" s="12"/>
      <c r="MPG26" s="12"/>
      <c r="MPH26" s="12"/>
      <c r="MPI26" s="12"/>
      <c r="MPJ26" s="12"/>
      <c r="MPK26" s="12"/>
      <c r="MPL26" s="12"/>
      <c r="MPM26" s="12"/>
      <c r="MPN26" s="12"/>
      <c r="MPO26" s="12"/>
      <c r="MPP26" s="12"/>
      <c r="MPQ26" s="12"/>
      <c r="MPR26" s="12"/>
      <c r="MPS26" s="12"/>
      <c r="MPT26" s="12"/>
      <c r="MPU26" s="12"/>
      <c r="MPV26" s="12"/>
      <c r="MPW26" s="12"/>
      <c r="MPX26" s="12"/>
      <c r="MPY26" s="12"/>
      <c r="MPZ26" s="12"/>
      <c r="MQA26" s="12"/>
      <c r="MQB26" s="12"/>
      <c r="MQC26" s="12"/>
      <c r="MQD26" s="12"/>
      <c r="MQE26" s="12"/>
      <c r="MQF26" s="12"/>
      <c r="MQG26" s="12"/>
      <c r="MQH26" s="12"/>
      <c r="MQI26" s="12"/>
      <c r="MQJ26" s="12"/>
      <c r="MQK26" s="12"/>
      <c r="MQL26" s="12"/>
      <c r="MQM26" s="12"/>
      <c r="MQN26" s="12"/>
      <c r="MQO26" s="12"/>
      <c r="MQP26" s="12"/>
      <c r="MQQ26" s="12"/>
      <c r="MQR26" s="12"/>
      <c r="MQS26" s="12"/>
      <c r="MQT26" s="12"/>
      <c r="MQU26" s="12"/>
      <c r="MQV26" s="12"/>
      <c r="MQW26" s="12"/>
      <c r="MQX26" s="12"/>
      <c r="MQY26" s="12"/>
      <c r="MQZ26" s="12"/>
      <c r="MRA26" s="12"/>
      <c r="MRB26" s="12"/>
      <c r="MRC26" s="12"/>
      <c r="MRD26" s="12"/>
      <c r="MRE26" s="12"/>
      <c r="MRF26" s="12"/>
      <c r="MRG26" s="12"/>
      <c r="MRH26" s="12"/>
      <c r="MRI26" s="12"/>
      <c r="MRJ26" s="12"/>
      <c r="MRK26" s="12"/>
      <c r="MRL26" s="12"/>
      <c r="MRM26" s="12"/>
      <c r="MRN26" s="12"/>
      <c r="MRO26" s="12"/>
      <c r="MRP26" s="12"/>
      <c r="MRQ26" s="12"/>
      <c r="MRR26" s="12"/>
      <c r="MRS26" s="12"/>
      <c r="MRT26" s="12"/>
      <c r="MRU26" s="12"/>
      <c r="MRV26" s="12"/>
      <c r="MRW26" s="12"/>
      <c r="MRX26" s="12"/>
      <c r="MRY26" s="12"/>
      <c r="MRZ26" s="12"/>
      <c r="MSA26" s="12"/>
      <c r="MSB26" s="12"/>
      <c r="MSC26" s="12"/>
      <c r="MSD26" s="12"/>
      <c r="MSE26" s="12"/>
      <c r="MSF26" s="12"/>
      <c r="MSG26" s="12"/>
      <c r="MSH26" s="12"/>
      <c r="MSI26" s="12"/>
      <c r="MSJ26" s="12"/>
      <c r="MSK26" s="12"/>
      <c r="MSL26" s="12"/>
      <c r="MSM26" s="12"/>
      <c r="MSN26" s="12"/>
      <c r="MSO26" s="12"/>
      <c r="MSP26" s="12"/>
      <c r="MSQ26" s="12"/>
      <c r="MSR26" s="12"/>
      <c r="MSS26" s="12"/>
      <c r="MST26" s="12"/>
      <c r="MSU26" s="12"/>
      <c r="MSV26" s="12"/>
      <c r="MSW26" s="12"/>
      <c r="MSX26" s="12"/>
      <c r="MSY26" s="12"/>
      <c r="MSZ26" s="12"/>
      <c r="MTA26" s="12"/>
      <c r="MTB26" s="12"/>
      <c r="MTC26" s="12"/>
      <c r="MTD26" s="12"/>
      <c r="MTE26" s="12"/>
      <c r="MTF26" s="12"/>
      <c r="MTG26" s="12"/>
      <c r="MTH26" s="12"/>
      <c r="MTI26" s="12"/>
      <c r="MTJ26" s="12"/>
      <c r="MTK26" s="12"/>
      <c r="MTL26" s="12"/>
      <c r="MTM26" s="12"/>
      <c r="MTN26" s="12"/>
      <c r="MTO26" s="12"/>
      <c r="MTP26" s="12"/>
      <c r="MTQ26" s="12"/>
      <c r="MTR26" s="12"/>
      <c r="MTS26" s="12"/>
      <c r="MTT26" s="12"/>
      <c r="MTU26" s="12"/>
      <c r="MTV26" s="12"/>
      <c r="MTW26" s="12"/>
      <c r="MTX26" s="12"/>
      <c r="MTY26" s="12"/>
      <c r="MTZ26" s="12"/>
      <c r="MUA26" s="12"/>
      <c r="MUB26" s="12"/>
      <c r="MUC26" s="12"/>
      <c r="MUD26" s="12"/>
      <c r="MUE26" s="12"/>
      <c r="MUF26" s="12"/>
      <c r="MUG26" s="12"/>
      <c r="MUH26" s="12"/>
      <c r="MUI26" s="12"/>
      <c r="MUJ26" s="12"/>
      <c r="MUK26" s="12"/>
      <c r="MUL26" s="12"/>
      <c r="MUM26" s="12"/>
      <c r="MUN26" s="12"/>
      <c r="MUO26" s="12"/>
      <c r="MUP26" s="12"/>
      <c r="MUQ26" s="12"/>
      <c r="MUR26" s="12"/>
      <c r="MUS26" s="12"/>
      <c r="MUT26" s="12"/>
      <c r="MUU26" s="12"/>
      <c r="MUV26" s="12"/>
      <c r="MUW26" s="12"/>
      <c r="MUX26" s="12"/>
      <c r="MUY26" s="12"/>
      <c r="MUZ26" s="12"/>
      <c r="MVA26" s="12"/>
      <c r="MVB26" s="12"/>
      <c r="MVC26" s="12"/>
      <c r="MVD26" s="12"/>
      <c r="MVE26" s="12"/>
      <c r="MVF26" s="12"/>
      <c r="MVG26" s="12"/>
      <c r="MVH26" s="12"/>
      <c r="MVI26" s="12"/>
      <c r="MVJ26" s="12"/>
      <c r="MVK26" s="12"/>
      <c r="MVL26" s="12"/>
      <c r="MVM26" s="12"/>
      <c r="MVN26" s="12"/>
      <c r="MVO26" s="12"/>
      <c r="MVP26" s="12"/>
      <c r="MVQ26" s="12"/>
      <c r="MVR26" s="12"/>
      <c r="MVS26" s="12"/>
      <c r="MVT26" s="12"/>
      <c r="MVU26" s="12"/>
      <c r="MVV26" s="12"/>
      <c r="MVW26" s="12"/>
      <c r="MVX26" s="12"/>
      <c r="MVY26" s="12"/>
      <c r="MVZ26" s="12"/>
      <c r="MWA26" s="12"/>
      <c r="MWB26" s="12"/>
      <c r="MWC26" s="12"/>
      <c r="MWD26" s="12"/>
      <c r="MWE26" s="12"/>
      <c r="MWF26" s="12"/>
      <c r="MWG26" s="12"/>
      <c r="MWH26" s="12"/>
      <c r="MWI26" s="12"/>
      <c r="MWJ26" s="12"/>
      <c r="MWK26" s="12"/>
      <c r="MWL26" s="12"/>
      <c r="MWM26" s="12"/>
      <c r="MWN26" s="12"/>
      <c r="MWO26" s="12"/>
      <c r="MWP26" s="12"/>
      <c r="MWQ26" s="12"/>
      <c r="MWR26" s="12"/>
      <c r="MWS26" s="12"/>
      <c r="MWT26" s="12"/>
      <c r="MWU26" s="12"/>
      <c r="MWV26" s="12"/>
      <c r="MWW26" s="12"/>
      <c r="MWX26" s="12"/>
      <c r="MWY26" s="12"/>
      <c r="MWZ26" s="12"/>
      <c r="MXA26" s="12"/>
      <c r="MXB26" s="12"/>
      <c r="MXC26" s="12"/>
      <c r="MXD26" s="12"/>
      <c r="MXE26" s="12"/>
      <c r="MXF26" s="12"/>
      <c r="MXG26" s="12"/>
      <c r="MXH26" s="12"/>
      <c r="MXI26" s="12"/>
      <c r="MXJ26" s="12"/>
      <c r="MXK26" s="12"/>
      <c r="MXL26" s="12"/>
      <c r="MXM26" s="12"/>
      <c r="MXN26" s="12"/>
      <c r="MXO26" s="12"/>
      <c r="MXP26" s="12"/>
      <c r="MXQ26" s="12"/>
      <c r="MXR26" s="12"/>
      <c r="MXS26" s="12"/>
      <c r="MXT26" s="12"/>
      <c r="MXU26" s="12"/>
      <c r="MXV26" s="12"/>
      <c r="MXW26" s="12"/>
      <c r="MXX26" s="12"/>
      <c r="MXY26" s="12"/>
      <c r="MXZ26" s="12"/>
      <c r="MYA26" s="12"/>
      <c r="MYB26" s="12"/>
      <c r="MYC26" s="12"/>
      <c r="MYD26" s="12"/>
      <c r="MYE26" s="12"/>
      <c r="MYF26" s="12"/>
      <c r="MYG26" s="12"/>
      <c r="MYH26" s="12"/>
      <c r="MYI26" s="12"/>
      <c r="MYJ26" s="12"/>
      <c r="MYK26" s="12"/>
      <c r="MYL26" s="12"/>
      <c r="MYM26" s="12"/>
      <c r="MYN26" s="12"/>
      <c r="MYO26" s="12"/>
      <c r="MYP26" s="12"/>
      <c r="MYQ26" s="12"/>
      <c r="MYR26" s="12"/>
      <c r="MYS26" s="12"/>
      <c r="MYT26" s="12"/>
      <c r="MYU26" s="12"/>
      <c r="MYV26" s="12"/>
      <c r="MYW26" s="12"/>
      <c r="MYX26" s="12"/>
      <c r="MYY26" s="12"/>
      <c r="MYZ26" s="12"/>
      <c r="MZA26" s="12"/>
      <c r="MZB26" s="12"/>
      <c r="MZC26" s="12"/>
      <c r="MZD26" s="12"/>
      <c r="MZE26" s="12"/>
      <c r="MZF26" s="12"/>
      <c r="MZG26" s="12"/>
      <c r="MZH26" s="12"/>
      <c r="MZI26" s="12"/>
      <c r="MZJ26" s="12"/>
      <c r="MZK26" s="12"/>
      <c r="MZL26" s="12"/>
      <c r="MZM26" s="12"/>
      <c r="MZN26" s="12"/>
      <c r="MZO26" s="12"/>
      <c r="MZP26" s="12"/>
      <c r="MZQ26" s="12"/>
      <c r="MZR26" s="12"/>
      <c r="MZS26" s="12"/>
      <c r="MZT26" s="12"/>
      <c r="MZU26" s="12"/>
      <c r="MZV26" s="12"/>
      <c r="MZW26" s="12"/>
      <c r="MZX26" s="12"/>
      <c r="MZY26" s="12"/>
      <c r="MZZ26" s="12"/>
      <c r="NAA26" s="12"/>
      <c r="NAB26" s="12"/>
      <c r="NAC26" s="12"/>
      <c r="NAD26" s="12"/>
      <c r="NAE26" s="12"/>
      <c r="NAF26" s="12"/>
      <c r="NAG26" s="12"/>
      <c r="NAH26" s="12"/>
      <c r="NAI26" s="12"/>
      <c r="NAJ26" s="12"/>
      <c r="NAK26" s="12"/>
      <c r="NAL26" s="12"/>
      <c r="NAM26" s="12"/>
      <c r="NAN26" s="12"/>
      <c r="NAO26" s="12"/>
      <c r="NAP26" s="12"/>
      <c r="NAQ26" s="12"/>
      <c r="NAR26" s="12"/>
      <c r="NAS26" s="12"/>
      <c r="NAT26" s="12"/>
      <c r="NAU26" s="12"/>
      <c r="NAV26" s="12"/>
      <c r="NAW26" s="12"/>
      <c r="NAX26" s="12"/>
      <c r="NAY26" s="12"/>
      <c r="NAZ26" s="12"/>
      <c r="NBA26" s="12"/>
      <c r="NBB26" s="12"/>
      <c r="NBC26" s="12"/>
      <c r="NBD26" s="12"/>
      <c r="NBE26" s="12"/>
      <c r="NBF26" s="12"/>
      <c r="NBG26" s="12"/>
      <c r="NBH26" s="12"/>
      <c r="NBI26" s="12"/>
      <c r="NBJ26" s="12"/>
      <c r="NBK26" s="12"/>
      <c r="NBL26" s="12"/>
      <c r="NBM26" s="12"/>
      <c r="NBN26" s="12"/>
      <c r="NBO26" s="12"/>
      <c r="NBP26" s="12"/>
      <c r="NBQ26" s="12"/>
      <c r="NBR26" s="12"/>
      <c r="NBS26" s="12"/>
      <c r="NBT26" s="12"/>
      <c r="NBU26" s="12"/>
      <c r="NBV26" s="12"/>
      <c r="NBW26" s="12"/>
      <c r="NBX26" s="12"/>
      <c r="NBY26" s="12"/>
      <c r="NBZ26" s="12"/>
      <c r="NCA26" s="12"/>
      <c r="NCB26" s="12"/>
      <c r="NCC26" s="12"/>
      <c r="NCD26" s="12"/>
      <c r="NCE26" s="12"/>
      <c r="NCF26" s="12"/>
      <c r="NCG26" s="12"/>
      <c r="NCH26" s="12"/>
      <c r="NCI26" s="12"/>
      <c r="NCJ26" s="12"/>
      <c r="NCK26" s="12"/>
      <c r="NCL26" s="12"/>
      <c r="NCM26" s="12"/>
      <c r="NCN26" s="12"/>
      <c r="NCO26" s="12"/>
      <c r="NCP26" s="12"/>
      <c r="NCQ26" s="12"/>
      <c r="NCR26" s="12"/>
      <c r="NCS26" s="12"/>
      <c r="NCT26" s="12"/>
      <c r="NCU26" s="12"/>
      <c r="NCV26" s="12"/>
      <c r="NCW26" s="12"/>
      <c r="NCX26" s="12"/>
      <c r="NCY26" s="12"/>
      <c r="NCZ26" s="12"/>
      <c r="NDA26" s="12"/>
      <c r="NDB26" s="12"/>
      <c r="NDC26" s="12"/>
      <c r="NDD26" s="12"/>
      <c r="NDE26" s="12"/>
      <c r="NDF26" s="12"/>
      <c r="NDG26" s="12"/>
      <c r="NDH26" s="12"/>
      <c r="NDI26" s="12"/>
      <c r="NDJ26" s="12"/>
      <c r="NDK26" s="12"/>
      <c r="NDL26" s="12"/>
      <c r="NDM26" s="12"/>
      <c r="NDN26" s="12"/>
      <c r="NDO26" s="12"/>
      <c r="NDP26" s="12"/>
      <c r="NDQ26" s="12"/>
      <c r="NDR26" s="12"/>
      <c r="NDS26" s="12"/>
      <c r="NDT26" s="12"/>
      <c r="NDU26" s="12"/>
      <c r="NDV26" s="12"/>
      <c r="NDW26" s="12"/>
      <c r="NDX26" s="12"/>
      <c r="NDY26" s="12"/>
      <c r="NDZ26" s="12"/>
      <c r="NEA26" s="12"/>
      <c r="NEB26" s="12"/>
      <c r="NEC26" s="12"/>
      <c r="NED26" s="12"/>
      <c r="NEE26" s="12"/>
      <c r="NEF26" s="12"/>
      <c r="NEG26" s="12"/>
      <c r="NEH26" s="12"/>
      <c r="NEI26" s="12"/>
      <c r="NEJ26" s="12"/>
      <c r="NEK26" s="12"/>
      <c r="NEL26" s="12"/>
      <c r="NEM26" s="12"/>
      <c r="NEN26" s="12"/>
      <c r="NEO26" s="12"/>
      <c r="NEP26" s="12"/>
      <c r="NEQ26" s="12"/>
      <c r="NER26" s="12"/>
      <c r="NES26" s="12"/>
      <c r="NET26" s="12"/>
      <c r="NEU26" s="12"/>
      <c r="NEV26" s="12"/>
      <c r="NEW26" s="12"/>
      <c r="NEX26" s="12"/>
      <c r="NEY26" s="12"/>
      <c r="NEZ26" s="12"/>
      <c r="NFA26" s="12"/>
      <c r="NFB26" s="12"/>
      <c r="NFC26" s="12"/>
      <c r="NFD26" s="12"/>
      <c r="NFE26" s="12"/>
      <c r="NFF26" s="12"/>
      <c r="NFG26" s="12"/>
      <c r="NFH26" s="12"/>
      <c r="NFI26" s="12"/>
      <c r="NFJ26" s="12"/>
      <c r="NFK26" s="12"/>
      <c r="NFL26" s="12"/>
      <c r="NFM26" s="12"/>
      <c r="NFN26" s="12"/>
      <c r="NFO26" s="12"/>
      <c r="NFP26" s="12"/>
      <c r="NFQ26" s="12"/>
      <c r="NFR26" s="12"/>
      <c r="NFS26" s="12"/>
      <c r="NFT26" s="12"/>
      <c r="NFU26" s="12"/>
      <c r="NFV26" s="12"/>
      <c r="NFW26" s="12"/>
      <c r="NFX26" s="12"/>
      <c r="NFY26" s="12"/>
      <c r="NFZ26" s="12"/>
      <c r="NGA26" s="12"/>
      <c r="NGB26" s="12"/>
      <c r="NGC26" s="12"/>
      <c r="NGD26" s="12"/>
      <c r="NGE26" s="12"/>
      <c r="NGF26" s="12"/>
      <c r="NGG26" s="12"/>
      <c r="NGH26" s="12"/>
      <c r="NGI26" s="12"/>
      <c r="NGJ26" s="12"/>
      <c r="NGK26" s="12"/>
      <c r="NGL26" s="12"/>
      <c r="NGM26" s="12"/>
      <c r="NGN26" s="12"/>
      <c r="NGO26" s="12"/>
      <c r="NGP26" s="12"/>
      <c r="NGQ26" s="12"/>
      <c r="NGR26" s="12"/>
      <c r="NGS26" s="12"/>
      <c r="NGT26" s="12"/>
      <c r="NGU26" s="12"/>
      <c r="NGV26" s="12"/>
      <c r="NGW26" s="12"/>
      <c r="NGX26" s="12"/>
      <c r="NGY26" s="12"/>
      <c r="NGZ26" s="12"/>
      <c r="NHA26" s="12"/>
      <c r="NHB26" s="12"/>
      <c r="NHC26" s="12"/>
      <c r="NHD26" s="12"/>
      <c r="NHE26" s="12"/>
      <c r="NHF26" s="12"/>
      <c r="NHG26" s="12"/>
      <c r="NHH26" s="12"/>
      <c r="NHI26" s="12"/>
      <c r="NHJ26" s="12"/>
      <c r="NHK26" s="12"/>
      <c r="NHL26" s="12"/>
      <c r="NHM26" s="12"/>
      <c r="NHN26" s="12"/>
      <c r="NHO26" s="12"/>
      <c r="NHP26" s="12"/>
      <c r="NHQ26" s="12"/>
      <c r="NHR26" s="12"/>
      <c r="NHS26" s="12"/>
      <c r="NHT26" s="12"/>
      <c r="NHU26" s="12"/>
      <c r="NHV26" s="12"/>
      <c r="NHW26" s="12"/>
      <c r="NHX26" s="12"/>
      <c r="NHY26" s="12"/>
      <c r="NHZ26" s="12"/>
      <c r="NIA26" s="12"/>
      <c r="NIB26" s="12"/>
      <c r="NIC26" s="12"/>
      <c r="NID26" s="12"/>
      <c r="NIE26" s="12"/>
      <c r="NIF26" s="12"/>
      <c r="NIG26" s="12"/>
      <c r="NIH26" s="12"/>
      <c r="NII26" s="12"/>
      <c r="NIJ26" s="12"/>
      <c r="NIK26" s="12"/>
      <c r="NIL26" s="12"/>
      <c r="NIM26" s="12"/>
      <c r="NIN26" s="12"/>
      <c r="NIO26" s="12"/>
      <c r="NIP26" s="12"/>
      <c r="NIQ26" s="12"/>
      <c r="NIR26" s="12"/>
      <c r="NIS26" s="12"/>
      <c r="NIT26" s="12"/>
      <c r="NIU26" s="12"/>
      <c r="NIV26" s="12"/>
      <c r="NIW26" s="12"/>
      <c r="NIX26" s="12"/>
      <c r="NIY26" s="12"/>
      <c r="NIZ26" s="12"/>
      <c r="NJA26" s="12"/>
      <c r="NJB26" s="12"/>
      <c r="NJC26" s="12"/>
      <c r="NJD26" s="12"/>
      <c r="NJE26" s="12"/>
      <c r="NJF26" s="12"/>
      <c r="NJG26" s="12"/>
      <c r="NJH26" s="12"/>
      <c r="NJI26" s="12"/>
      <c r="NJJ26" s="12"/>
      <c r="NJK26" s="12"/>
      <c r="NJL26" s="12"/>
      <c r="NJM26" s="12"/>
      <c r="NJN26" s="12"/>
      <c r="NJO26" s="12"/>
      <c r="NJP26" s="12"/>
      <c r="NJQ26" s="12"/>
      <c r="NJR26" s="12"/>
      <c r="NJS26" s="12"/>
      <c r="NJT26" s="12"/>
      <c r="NJU26" s="12"/>
      <c r="NJV26" s="12"/>
      <c r="NJW26" s="12"/>
      <c r="NJX26" s="12"/>
      <c r="NJY26" s="12"/>
      <c r="NJZ26" s="12"/>
      <c r="NKA26" s="12"/>
      <c r="NKB26" s="12"/>
      <c r="NKC26" s="12"/>
      <c r="NKD26" s="12"/>
      <c r="NKE26" s="12"/>
      <c r="NKF26" s="12"/>
      <c r="NKG26" s="12"/>
      <c r="NKH26" s="12"/>
      <c r="NKI26" s="12"/>
      <c r="NKJ26" s="12"/>
      <c r="NKK26" s="12"/>
      <c r="NKL26" s="12"/>
      <c r="NKM26" s="12"/>
      <c r="NKN26" s="12"/>
      <c r="NKO26" s="12"/>
      <c r="NKP26" s="12"/>
      <c r="NKQ26" s="12"/>
      <c r="NKR26" s="12"/>
      <c r="NKS26" s="12"/>
      <c r="NKT26" s="12"/>
      <c r="NKU26" s="12"/>
      <c r="NKV26" s="12"/>
      <c r="NKW26" s="12"/>
      <c r="NKX26" s="12"/>
      <c r="NKY26" s="12"/>
      <c r="NKZ26" s="12"/>
      <c r="NLA26" s="12"/>
      <c r="NLB26" s="12"/>
      <c r="NLC26" s="12"/>
      <c r="NLD26" s="12"/>
      <c r="NLE26" s="12"/>
      <c r="NLF26" s="12"/>
      <c r="NLG26" s="12"/>
      <c r="NLH26" s="12"/>
      <c r="NLI26" s="12"/>
      <c r="NLJ26" s="12"/>
      <c r="NLK26" s="12"/>
      <c r="NLL26" s="12"/>
      <c r="NLM26" s="12"/>
      <c r="NLN26" s="12"/>
      <c r="NLO26" s="12"/>
      <c r="NLP26" s="12"/>
      <c r="NLQ26" s="12"/>
      <c r="NLR26" s="12"/>
      <c r="NLS26" s="12"/>
      <c r="NLT26" s="12"/>
      <c r="NLU26" s="12"/>
      <c r="NLV26" s="12"/>
      <c r="NLW26" s="12"/>
      <c r="NLX26" s="12"/>
      <c r="NLY26" s="12"/>
      <c r="NLZ26" s="12"/>
      <c r="NMA26" s="12"/>
      <c r="NMB26" s="12"/>
      <c r="NMC26" s="12"/>
      <c r="NMD26" s="12"/>
      <c r="NME26" s="12"/>
      <c r="NMF26" s="12"/>
      <c r="NMG26" s="12"/>
      <c r="NMH26" s="12"/>
      <c r="NMI26" s="12"/>
      <c r="NMJ26" s="12"/>
      <c r="NMK26" s="12"/>
      <c r="NML26" s="12"/>
      <c r="NMM26" s="12"/>
      <c r="NMN26" s="12"/>
      <c r="NMO26" s="12"/>
      <c r="NMP26" s="12"/>
      <c r="NMQ26" s="12"/>
      <c r="NMR26" s="12"/>
      <c r="NMS26" s="12"/>
      <c r="NMT26" s="12"/>
      <c r="NMU26" s="12"/>
      <c r="NMV26" s="12"/>
      <c r="NMW26" s="12"/>
      <c r="NMX26" s="12"/>
      <c r="NMY26" s="12"/>
      <c r="NMZ26" s="12"/>
      <c r="NNA26" s="12"/>
      <c r="NNB26" s="12"/>
      <c r="NNC26" s="12"/>
      <c r="NND26" s="12"/>
      <c r="NNE26" s="12"/>
      <c r="NNF26" s="12"/>
      <c r="NNG26" s="12"/>
      <c r="NNH26" s="12"/>
      <c r="NNI26" s="12"/>
      <c r="NNJ26" s="12"/>
      <c r="NNK26" s="12"/>
      <c r="NNL26" s="12"/>
      <c r="NNM26" s="12"/>
      <c r="NNN26" s="12"/>
      <c r="NNO26" s="12"/>
      <c r="NNP26" s="12"/>
      <c r="NNQ26" s="12"/>
      <c r="NNR26" s="12"/>
      <c r="NNS26" s="12"/>
      <c r="NNT26" s="12"/>
      <c r="NNU26" s="12"/>
      <c r="NNV26" s="12"/>
      <c r="NNW26" s="12"/>
      <c r="NNX26" s="12"/>
      <c r="NNY26" s="12"/>
      <c r="NNZ26" s="12"/>
      <c r="NOA26" s="12"/>
      <c r="NOB26" s="12"/>
      <c r="NOC26" s="12"/>
      <c r="NOD26" s="12"/>
      <c r="NOE26" s="12"/>
      <c r="NOF26" s="12"/>
      <c r="NOG26" s="12"/>
      <c r="NOH26" s="12"/>
      <c r="NOI26" s="12"/>
      <c r="NOJ26" s="12"/>
      <c r="NOK26" s="12"/>
      <c r="NOL26" s="12"/>
      <c r="NOM26" s="12"/>
      <c r="NON26" s="12"/>
      <c r="NOO26" s="12"/>
      <c r="NOP26" s="12"/>
      <c r="NOQ26" s="12"/>
      <c r="NOR26" s="12"/>
      <c r="NOS26" s="12"/>
      <c r="NOT26" s="12"/>
      <c r="NOU26" s="12"/>
      <c r="NOV26" s="12"/>
      <c r="NOW26" s="12"/>
      <c r="NOX26" s="12"/>
      <c r="NOY26" s="12"/>
      <c r="NOZ26" s="12"/>
      <c r="NPA26" s="12"/>
      <c r="NPB26" s="12"/>
      <c r="NPC26" s="12"/>
      <c r="NPD26" s="12"/>
      <c r="NPE26" s="12"/>
      <c r="NPF26" s="12"/>
      <c r="NPG26" s="12"/>
      <c r="NPH26" s="12"/>
      <c r="NPI26" s="12"/>
      <c r="NPJ26" s="12"/>
      <c r="NPK26" s="12"/>
      <c r="NPL26" s="12"/>
      <c r="NPM26" s="12"/>
      <c r="NPN26" s="12"/>
      <c r="NPO26" s="12"/>
      <c r="NPP26" s="12"/>
      <c r="NPQ26" s="12"/>
      <c r="NPR26" s="12"/>
      <c r="NPS26" s="12"/>
      <c r="NPT26" s="12"/>
      <c r="NPU26" s="12"/>
      <c r="NPV26" s="12"/>
      <c r="NPW26" s="12"/>
      <c r="NPX26" s="12"/>
      <c r="NPY26" s="12"/>
      <c r="NPZ26" s="12"/>
      <c r="NQA26" s="12"/>
      <c r="NQB26" s="12"/>
      <c r="NQC26" s="12"/>
      <c r="NQD26" s="12"/>
      <c r="NQE26" s="12"/>
      <c r="NQF26" s="12"/>
      <c r="NQG26" s="12"/>
      <c r="NQH26" s="12"/>
      <c r="NQI26" s="12"/>
      <c r="NQJ26" s="12"/>
      <c r="NQK26" s="12"/>
      <c r="NQL26" s="12"/>
      <c r="NQM26" s="12"/>
      <c r="NQN26" s="12"/>
      <c r="NQO26" s="12"/>
      <c r="NQP26" s="12"/>
      <c r="NQQ26" s="12"/>
      <c r="NQR26" s="12"/>
      <c r="NQS26" s="12"/>
      <c r="NQT26" s="12"/>
      <c r="NQU26" s="12"/>
      <c r="NQV26" s="12"/>
      <c r="NQW26" s="12"/>
      <c r="NQX26" s="12"/>
      <c r="NQY26" s="12"/>
      <c r="NQZ26" s="12"/>
      <c r="NRA26" s="12"/>
      <c r="NRB26" s="12"/>
      <c r="NRC26" s="12"/>
      <c r="NRD26" s="12"/>
      <c r="NRE26" s="12"/>
      <c r="NRF26" s="12"/>
      <c r="NRG26" s="12"/>
      <c r="NRH26" s="12"/>
      <c r="NRI26" s="12"/>
      <c r="NRJ26" s="12"/>
      <c r="NRK26" s="12"/>
      <c r="NRL26" s="12"/>
      <c r="NRM26" s="12"/>
      <c r="NRN26" s="12"/>
      <c r="NRO26" s="12"/>
      <c r="NRP26" s="12"/>
      <c r="NRQ26" s="12"/>
      <c r="NRR26" s="12"/>
      <c r="NRS26" s="12"/>
      <c r="NRT26" s="12"/>
      <c r="NRU26" s="12"/>
      <c r="NRV26" s="12"/>
      <c r="NRW26" s="12"/>
      <c r="NRX26" s="12"/>
      <c r="NRY26" s="12"/>
      <c r="NRZ26" s="12"/>
      <c r="NSA26" s="12"/>
      <c r="NSB26" s="12"/>
      <c r="NSC26" s="12"/>
      <c r="NSD26" s="12"/>
      <c r="NSE26" s="12"/>
      <c r="NSF26" s="12"/>
      <c r="NSG26" s="12"/>
      <c r="NSH26" s="12"/>
      <c r="NSI26" s="12"/>
      <c r="NSJ26" s="12"/>
      <c r="NSK26" s="12"/>
      <c r="NSL26" s="12"/>
      <c r="NSM26" s="12"/>
      <c r="NSN26" s="12"/>
      <c r="NSO26" s="12"/>
      <c r="NSP26" s="12"/>
      <c r="NSQ26" s="12"/>
      <c r="NSR26" s="12"/>
      <c r="NSS26" s="12"/>
      <c r="NST26" s="12"/>
      <c r="NSU26" s="12"/>
      <c r="NSV26" s="12"/>
      <c r="NSW26" s="12"/>
      <c r="NSX26" s="12"/>
      <c r="NSY26" s="12"/>
      <c r="NSZ26" s="12"/>
      <c r="NTA26" s="12"/>
      <c r="NTB26" s="12"/>
      <c r="NTC26" s="12"/>
      <c r="NTD26" s="12"/>
      <c r="NTE26" s="12"/>
      <c r="NTF26" s="12"/>
      <c r="NTG26" s="12"/>
      <c r="NTH26" s="12"/>
      <c r="NTI26" s="12"/>
      <c r="NTJ26" s="12"/>
      <c r="NTK26" s="12"/>
      <c r="NTL26" s="12"/>
      <c r="NTM26" s="12"/>
      <c r="NTN26" s="12"/>
      <c r="NTO26" s="12"/>
      <c r="NTP26" s="12"/>
      <c r="NTQ26" s="12"/>
      <c r="NTR26" s="12"/>
      <c r="NTS26" s="12"/>
      <c r="NTT26" s="12"/>
      <c r="NTU26" s="12"/>
      <c r="NTV26" s="12"/>
      <c r="NTW26" s="12"/>
      <c r="NTX26" s="12"/>
      <c r="NTY26" s="12"/>
      <c r="NTZ26" s="12"/>
      <c r="NUA26" s="12"/>
      <c r="NUB26" s="12"/>
      <c r="NUC26" s="12"/>
      <c r="NUD26" s="12"/>
      <c r="NUE26" s="12"/>
      <c r="NUF26" s="12"/>
      <c r="NUG26" s="12"/>
      <c r="NUH26" s="12"/>
      <c r="NUI26" s="12"/>
      <c r="NUJ26" s="12"/>
      <c r="NUK26" s="12"/>
      <c r="NUL26" s="12"/>
      <c r="NUM26" s="12"/>
      <c r="NUN26" s="12"/>
      <c r="NUO26" s="12"/>
      <c r="NUP26" s="12"/>
      <c r="NUQ26" s="12"/>
      <c r="NUR26" s="12"/>
      <c r="NUS26" s="12"/>
      <c r="NUT26" s="12"/>
      <c r="NUU26" s="12"/>
      <c r="NUV26" s="12"/>
      <c r="NUW26" s="12"/>
      <c r="NUX26" s="12"/>
      <c r="NUY26" s="12"/>
      <c r="NUZ26" s="12"/>
      <c r="NVA26" s="12"/>
      <c r="NVB26" s="12"/>
      <c r="NVC26" s="12"/>
      <c r="NVD26" s="12"/>
      <c r="NVE26" s="12"/>
      <c r="NVF26" s="12"/>
      <c r="NVG26" s="12"/>
      <c r="NVH26" s="12"/>
      <c r="NVI26" s="12"/>
      <c r="NVJ26" s="12"/>
      <c r="NVK26" s="12"/>
      <c r="NVL26" s="12"/>
      <c r="NVM26" s="12"/>
      <c r="NVN26" s="12"/>
      <c r="NVO26" s="12"/>
      <c r="NVP26" s="12"/>
      <c r="NVQ26" s="12"/>
      <c r="NVR26" s="12"/>
      <c r="NVS26" s="12"/>
      <c r="NVT26" s="12"/>
      <c r="NVU26" s="12"/>
      <c r="NVV26" s="12"/>
      <c r="NVW26" s="12"/>
      <c r="NVX26" s="12"/>
      <c r="NVY26" s="12"/>
      <c r="NVZ26" s="12"/>
      <c r="NWA26" s="12"/>
      <c r="NWB26" s="12"/>
      <c r="NWC26" s="12"/>
      <c r="NWD26" s="12"/>
      <c r="NWE26" s="12"/>
      <c r="NWF26" s="12"/>
      <c r="NWG26" s="12"/>
      <c r="NWH26" s="12"/>
      <c r="NWI26" s="12"/>
      <c r="NWJ26" s="12"/>
      <c r="NWK26" s="12"/>
      <c r="NWL26" s="12"/>
      <c r="NWM26" s="12"/>
      <c r="NWN26" s="12"/>
      <c r="NWO26" s="12"/>
      <c r="NWP26" s="12"/>
      <c r="NWQ26" s="12"/>
      <c r="NWR26" s="12"/>
      <c r="NWS26" s="12"/>
      <c r="NWT26" s="12"/>
      <c r="NWU26" s="12"/>
      <c r="NWV26" s="12"/>
      <c r="NWW26" s="12"/>
      <c r="NWX26" s="12"/>
      <c r="NWY26" s="12"/>
      <c r="NWZ26" s="12"/>
      <c r="NXA26" s="12"/>
      <c r="NXB26" s="12"/>
      <c r="NXC26" s="12"/>
      <c r="NXD26" s="12"/>
      <c r="NXE26" s="12"/>
      <c r="NXF26" s="12"/>
      <c r="NXG26" s="12"/>
      <c r="NXH26" s="12"/>
      <c r="NXI26" s="12"/>
      <c r="NXJ26" s="12"/>
      <c r="NXK26" s="12"/>
      <c r="NXL26" s="12"/>
      <c r="NXM26" s="12"/>
      <c r="NXN26" s="12"/>
      <c r="NXO26" s="12"/>
      <c r="NXP26" s="12"/>
      <c r="NXQ26" s="12"/>
      <c r="NXR26" s="12"/>
      <c r="NXS26" s="12"/>
      <c r="NXT26" s="12"/>
      <c r="NXU26" s="12"/>
      <c r="NXV26" s="12"/>
      <c r="NXW26" s="12"/>
      <c r="NXX26" s="12"/>
      <c r="NXY26" s="12"/>
      <c r="NXZ26" s="12"/>
      <c r="NYA26" s="12"/>
      <c r="NYB26" s="12"/>
      <c r="NYC26" s="12"/>
      <c r="NYD26" s="12"/>
      <c r="NYE26" s="12"/>
      <c r="NYF26" s="12"/>
      <c r="NYG26" s="12"/>
      <c r="NYH26" s="12"/>
      <c r="NYI26" s="12"/>
      <c r="NYJ26" s="12"/>
      <c r="NYK26" s="12"/>
      <c r="NYL26" s="12"/>
      <c r="NYM26" s="12"/>
      <c r="NYN26" s="12"/>
      <c r="NYO26" s="12"/>
      <c r="NYP26" s="12"/>
      <c r="NYQ26" s="12"/>
      <c r="NYR26" s="12"/>
      <c r="NYS26" s="12"/>
      <c r="NYT26" s="12"/>
      <c r="NYU26" s="12"/>
      <c r="NYV26" s="12"/>
      <c r="NYW26" s="12"/>
      <c r="NYX26" s="12"/>
      <c r="NYY26" s="12"/>
      <c r="NYZ26" s="12"/>
      <c r="NZA26" s="12"/>
      <c r="NZB26" s="12"/>
      <c r="NZC26" s="12"/>
      <c r="NZD26" s="12"/>
      <c r="NZE26" s="12"/>
      <c r="NZF26" s="12"/>
      <c r="NZG26" s="12"/>
      <c r="NZH26" s="12"/>
      <c r="NZI26" s="12"/>
      <c r="NZJ26" s="12"/>
      <c r="NZK26" s="12"/>
      <c r="NZL26" s="12"/>
      <c r="NZM26" s="12"/>
      <c r="NZN26" s="12"/>
      <c r="NZO26" s="12"/>
      <c r="NZP26" s="12"/>
      <c r="NZQ26" s="12"/>
      <c r="NZR26" s="12"/>
      <c r="NZS26" s="12"/>
      <c r="NZT26" s="12"/>
      <c r="NZU26" s="12"/>
      <c r="NZV26" s="12"/>
      <c r="NZW26" s="12"/>
      <c r="NZX26" s="12"/>
      <c r="NZY26" s="12"/>
      <c r="NZZ26" s="12"/>
      <c r="OAA26" s="12"/>
      <c r="OAB26" s="12"/>
      <c r="OAC26" s="12"/>
      <c r="OAD26" s="12"/>
      <c r="OAE26" s="12"/>
      <c r="OAF26" s="12"/>
      <c r="OAG26" s="12"/>
      <c r="OAH26" s="12"/>
      <c r="OAI26" s="12"/>
      <c r="OAJ26" s="12"/>
      <c r="OAK26" s="12"/>
      <c r="OAL26" s="12"/>
      <c r="OAM26" s="12"/>
      <c r="OAN26" s="12"/>
      <c r="OAO26" s="12"/>
      <c r="OAP26" s="12"/>
      <c r="OAQ26" s="12"/>
      <c r="OAR26" s="12"/>
      <c r="OAS26" s="12"/>
      <c r="OAT26" s="12"/>
      <c r="OAU26" s="12"/>
      <c r="OAV26" s="12"/>
      <c r="OAW26" s="12"/>
      <c r="OAX26" s="12"/>
      <c r="OAY26" s="12"/>
      <c r="OAZ26" s="12"/>
      <c r="OBA26" s="12"/>
      <c r="OBB26" s="12"/>
      <c r="OBC26" s="12"/>
      <c r="OBD26" s="12"/>
      <c r="OBE26" s="12"/>
      <c r="OBF26" s="12"/>
      <c r="OBG26" s="12"/>
      <c r="OBH26" s="12"/>
      <c r="OBI26" s="12"/>
      <c r="OBJ26" s="12"/>
      <c r="OBK26" s="12"/>
      <c r="OBL26" s="12"/>
      <c r="OBM26" s="12"/>
      <c r="OBN26" s="12"/>
      <c r="OBO26" s="12"/>
      <c r="OBP26" s="12"/>
      <c r="OBQ26" s="12"/>
      <c r="OBR26" s="12"/>
      <c r="OBS26" s="12"/>
      <c r="OBT26" s="12"/>
      <c r="OBU26" s="12"/>
      <c r="OBV26" s="12"/>
      <c r="OBW26" s="12"/>
      <c r="OBX26" s="12"/>
      <c r="OBY26" s="12"/>
      <c r="OBZ26" s="12"/>
      <c r="OCA26" s="12"/>
      <c r="OCB26" s="12"/>
      <c r="OCC26" s="12"/>
      <c r="OCD26" s="12"/>
      <c r="OCE26" s="12"/>
      <c r="OCF26" s="12"/>
      <c r="OCG26" s="12"/>
      <c r="OCH26" s="12"/>
      <c r="OCI26" s="12"/>
      <c r="OCJ26" s="12"/>
      <c r="OCK26" s="12"/>
      <c r="OCL26" s="12"/>
      <c r="OCM26" s="12"/>
      <c r="OCN26" s="12"/>
      <c r="OCO26" s="12"/>
      <c r="OCP26" s="12"/>
      <c r="OCQ26" s="12"/>
      <c r="OCR26" s="12"/>
      <c r="OCS26" s="12"/>
      <c r="OCT26" s="12"/>
      <c r="OCU26" s="12"/>
      <c r="OCV26" s="12"/>
      <c r="OCW26" s="12"/>
      <c r="OCX26" s="12"/>
      <c r="OCY26" s="12"/>
      <c r="OCZ26" s="12"/>
      <c r="ODA26" s="12"/>
      <c r="ODB26" s="12"/>
      <c r="ODC26" s="12"/>
      <c r="ODD26" s="12"/>
      <c r="ODE26" s="12"/>
      <c r="ODF26" s="12"/>
      <c r="ODG26" s="12"/>
      <c r="ODH26" s="12"/>
      <c r="ODI26" s="12"/>
      <c r="ODJ26" s="12"/>
      <c r="ODK26" s="12"/>
      <c r="ODL26" s="12"/>
      <c r="ODM26" s="12"/>
      <c r="ODN26" s="12"/>
      <c r="ODO26" s="12"/>
      <c r="ODP26" s="12"/>
      <c r="ODQ26" s="12"/>
      <c r="ODR26" s="12"/>
      <c r="ODS26" s="12"/>
      <c r="ODT26" s="12"/>
      <c r="ODU26" s="12"/>
      <c r="ODV26" s="12"/>
      <c r="ODW26" s="12"/>
      <c r="ODX26" s="12"/>
      <c r="ODY26" s="12"/>
      <c r="ODZ26" s="12"/>
      <c r="OEA26" s="12"/>
      <c r="OEB26" s="12"/>
      <c r="OEC26" s="12"/>
      <c r="OED26" s="12"/>
      <c r="OEE26" s="12"/>
      <c r="OEF26" s="12"/>
      <c r="OEG26" s="12"/>
      <c r="OEH26" s="12"/>
      <c r="OEI26" s="12"/>
      <c r="OEJ26" s="12"/>
      <c r="OEK26" s="12"/>
      <c r="OEL26" s="12"/>
      <c r="OEM26" s="12"/>
      <c r="OEN26" s="12"/>
      <c r="OEO26" s="12"/>
      <c r="OEP26" s="12"/>
      <c r="OEQ26" s="12"/>
      <c r="OER26" s="12"/>
      <c r="OES26" s="12"/>
      <c r="OET26" s="12"/>
      <c r="OEU26" s="12"/>
      <c r="OEV26" s="12"/>
      <c r="OEW26" s="12"/>
      <c r="OEX26" s="12"/>
      <c r="OEY26" s="12"/>
      <c r="OEZ26" s="12"/>
      <c r="OFA26" s="12"/>
      <c r="OFB26" s="12"/>
      <c r="OFC26" s="12"/>
      <c r="OFD26" s="12"/>
      <c r="OFE26" s="12"/>
      <c r="OFF26" s="12"/>
      <c r="OFG26" s="12"/>
      <c r="OFH26" s="12"/>
      <c r="OFI26" s="12"/>
      <c r="OFJ26" s="12"/>
      <c r="OFK26" s="12"/>
      <c r="OFL26" s="12"/>
      <c r="OFM26" s="12"/>
      <c r="OFN26" s="12"/>
      <c r="OFO26" s="12"/>
      <c r="OFP26" s="12"/>
      <c r="OFQ26" s="12"/>
      <c r="OFR26" s="12"/>
      <c r="OFS26" s="12"/>
      <c r="OFT26" s="12"/>
      <c r="OFU26" s="12"/>
      <c r="OFV26" s="12"/>
      <c r="OFW26" s="12"/>
      <c r="OFX26" s="12"/>
      <c r="OFY26" s="12"/>
      <c r="OFZ26" s="12"/>
      <c r="OGA26" s="12"/>
      <c r="OGB26" s="12"/>
      <c r="OGC26" s="12"/>
      <c r="OGD26" s="12"/>
      <c r="OGE26" s="12"/>
      <c r="OGF26" s="12"/>
      <c r="OGG26" s="12"/>
      <c r="OGH26" s="12"/>
      <c r="OGI26" s="12"/>
      <c r="OGJ26" s="12"/>
      <c r="OGK26" s="12"/>
      <c r="OGL26" s="12"/>
      <c r="OGM26" s="12"/>
      <c r="OGN26" s="12"/>
      <c r="OGO26" s="12"/>
      <c r="OGP26" s="12"/>
      <c r="OGQ26" s="12"/>
      <c r="OGR26" s="12"/>
      <c r="OGS26" s="12"/>
      <c r="OGT26" s="12"/>
      <c r="OGU26" s="12"/>
      <c r="OGV26" s="12"/>
      <c r="OGW26" s="12"/>
      <c r="OGX26" s="12"/>
      <c r="OGY26" s="12"/>
      <c r="OGZ26" s="12"/>
      <c r="OHA26" s="12"/>
      <c r="OHB26" s="12"/>
      <c r="OHC26" s="12"/>
      <c r="OHD26" s="12"/>
      <c r="OHE26" s="12"/>
      <c r="OHF26" s="12"/>
      <c r="OHG26" s="12"/>
      <c r="OHH26" s="12"/>
      <c r="OHI26" s="12"/>
      <c r="OHJ26" s="12"/>
      <c r="OHK26" s="12"/>
      <c r="OHL26" s="12"/>
      <c r="OHM26" s="12"/>
      <c r="OHN26" s="12"/>
      <c r="OHO26" s="12"/>
      <c r="OHP26" s="12"/>
      <c r="OHQ26" s="12"/>
      <c r="OHR26" s="12"/>
      <c r="OHS26" s="12"/>
      <c r="OHT26" s="12"/>
      <c r="OHU26" s="12"/>
      <c r="OHV26" s="12"/>
      <c r="OHW26" s="12"/>
      <c r="OHX26" s="12"/>
      <c r="OHY26" s="12"/>
      <c r="OHZ26" s="12"/>
      <c r="OIA26" s="12"/>
      <c r="OIB26" s="12"/>
      <c r="OIC26" s="12"/>
      <c r="OID26" s="12"/>
      <c r="OIE26" s="12"/>
      <c r="OIF26" s="12"/>
      <c r="OIG26" s="12"/>
      <c r="OIH26" s="12"/>
      <c r="OII26" s="12"/>
      <c r="OIJ26" s="12"/>
      <c r="OIK26" s="12"/>
      <c r="OIL26" s="12"/>
      <c r="OIM26" s="12"/>
      <c r="OIN26" s="12"/>
      <c r="OIO26" s="12"/>
      <c r="OIP26" s="12"/>
      <c r="OIQ26" s="12"/>
      <c r="OIR26" s="12"/>
      <c r="OIS26" s="12"/>
      <c r="OIT26" s="12"/>
      <c r="OIU26" s="12"/>
      <c r="OIV26" s="12"/>
      <c r="OIW26" s="12"/>
      <c r="OIX26" s="12"/>
      <c r="OIY26" s="12"/>
      <c r="OIZ26" s="12"/>
      <c r="OJA26" s="12"/>
      <c r="OJB26" s="12"/>
      <c r="OJC26" s="12"/>
      <c r="OJD26" s="12"/>
      <c r="OJE26" s="12"/>
      <c r="OJF26" s="12"/>
      <c r="OJG26" s="12"/>
      <c r="OJH26" s="12"/>
      <c r="OJI26" s="12"/>
      <c r="OJJ26" s="12"/>
      <c r="OJK26" s="12"/>
      <c r="OJL26" s="12"/>
      <c r="OJM26" s="12"/>
      <c r="OJN26" s="12"/>
      <c r="OJO26" s="12"/>
      <c r="OJP26" s="12"/>
      <c r="OJQ26" s="12"/>
      <c r="OJR26" s="12"/>
      <c r="OJS26" s="12"/>
      <c r="OJT26" s="12"/>
      <c r="OJU26" s="12"/>
      <c r="OJV26" s="12"/>
      <c r="OJW26" s="12"/>
      <c r="OJX26" s="12"/>
      <c r="OJY26" s="12"/>
      <c r="OJZ26" s="12"/>
      <c r="OKA26" s="12"/>
      <c r="OKB26" s="12"/>
      <c r="OKC26" s="12"/>
      <c r="OKD26" s="12"/>
      <c r="OKE26" s="12"/>
      <c r="OKF26" s="12"/>
      <c r="OKG26" s="12"/>
      <c r="OKH26" s="12"/>
      <c r="OKI26" s="12"/>
      <c r="OKJ26" s="12"/>
      <c r="OKK26" s="12"/>
      <c r="OKL26" s="12"/>
      <c r="OKM26" s="12"/>
      <c r="OKN26" s="12"/>
      <c r="OKO26" s="12"/>
      <c r="OKP26" s="12"/>
      <c r="OKQ26" s="12"/>
      <c r="OKR26" s="12"/>
      <c r="OKS26" s="12"/>
      <c r="OKT26" s="12"/>
      <c r="OKU26" s="12"/>
      <c r="OKV26" s="12"/>
      <c r="OKW26" s="12"/>
      <c r="OKX26" s="12"/>
      <c r="OKY26" s="12"/>
      <c r="OKZ26" s="12"/>
      <c r="OLA26" s="12"/>
      <c r="OLB26" s="12"/>
      <c r="OLC26" s="12"/>
      <c r="OLD26" s="12"/>
      <c r="OLE26" s="12"/>
      <c r="OLF26" s="12"/>
      <c r="OLG26" s="12"/>
      <c r="OLH26" s="12"/>
      <c r="OLI26" s="12"/>
      <c r="OLJ26" s="12"/>
      <c r="OLK26" s="12"/>
      <c r="OLL26" s="12"/>
      <c r="OLM26" s="12"/>
      <c r="OLN26" s="12"/>
      <c r="OLO26" s="12"/>
      <c r="OLP26" s="12"/>
      <c r="OLQ26" s="12"/>
      <c r="OLR26" s="12"/>
      <c r="OLS26" s="12"/>
      <c r="OLT26" s="12"/>
      <c r="OLU26" s="12"/>
      <c r="OLV26" s="12"/>
      <c r="OLW26" s="12"/>
      <c r="OLX26" s="12"/>
      <c r="OLY26" s="12"/>
      <c r="OLZ26" s="12"/>
      <c r="OMA26" s="12"/>
      <c r="OMB26" s="12"/>
      <c r="OMC26" s="12"/>
      <c r="OMD26" s="12"/>
      <c r="OME26" s="12"/>
      <c r="OMF26" s="12"/>
      <c r="OMG26" s="12"/>
      <c r="OMH26" s="12"/>
      <c r="OMI26" s="12"/>
      <c r="OMJ26" s="12"/>
      <c r="OMK26" s="12"/>
      <c r="OML26" s="12"/>
      <c r="OMM26" s="12"/>
      <c r="OMN26" s="12"/>
      <c r="OMO26" s="12"/>
      <c r="OMP26" s="12"/>
      <c r="OMQ26" s="12"/>
      <c r="OMR26" s="12"/>
      <c r="OMS26" s="12"/>
      <c r="OMT26" s="12"/>
      <c r="OMU26" s="12"/>
      <c r="OMV26" s="12"/>
      <c r="OMW26" s="12"/>
      <c r="OMX26" s="12"/>
      <c r="OMY26" s="12"/>
      <c r="OMZ26" s="12"/>
      <c r="ONA26" s="12"/>
      <c r="ONB26" s="12"/>
      <c r="ONC26" s="12"/>
      <c r="OND26" s="12"/>
      <c r="ONE26" s="12"/>
      <c r="ONF26" s="12"/>
      <c r="ONG26" s="12"/>
      <c r="ONH26" s="12"/>
      <c r="ONI26" s="12"/>
      <c r="ONJ26" s="12"/>
      <c r="ONK26" s="12"/>
      <c r="ONL26" s="12"/>
      <c r="ONM26" s="12"/>
      <c r="ONN26" s="12"/>
      <c r="ONO26" s="12"/>
      <c r="ONP26" s="12"/>
      <c r="ONQ26" s="12"/>
      <c r="ONR26" s="12"/>
      <c r="ONS26" s="12"/>
      <c r="ONT26" s="12"/>
      <c r="ONU26" s="12"/>
      <c r="ONV26" s="12"/>
      <c r="ONW26" s="12"/>
      <c r="ONX26" s="12"/>
      <c r="ONY26" s="12"/>
      <c r="ONZ26" s="12"/>
      <c r="OOA26" s="12"/>
      <c r="OOB26" s="12"/>
      <c r="OOC26" s="12"/>
      <c r="OOD26" s="12"/>
      <c r="OOE26" s="12"/>
      <c r="OOF26" s="12"/>
      <c r="OOG26" s="12"/>
      <c r="OOH26" s="12"/>
      <c r="OOI26" s="12"/>
      <c r="OOJ26" s="12"/>
      <c r="OOK26" s="12"/>
      <c r="OOL26" s="12"/>
      <c r="OOM26" s="12"/>
      <c r="OON26" s="12"/>
      <c r="OOO26" s="12"/>
      <c r="OOP26" s="12"/>
      <c r="OOQ26" s="12"/>
      <c r="OOR26" s="12"/>
      <c r="OOS26" s="12"/>
      <c r="OOT26" s="12"/>
      <c r="OOU26" s="12"/>
      <c r="OOV26" s="12"/>
      <c r="OOW26" s="12"/>
      <c r="OOX26" s="12"/>
      <c r="OOY26" s="12"/>
      <c r="OOZ26" s="12"/>
      <c r="OPA26" s="12"/>
      <c r="OPB26" s="12"/>
      <c r="OPC26" s="12"/>
      <c r="OPD26" s="12"/>
      <c r="OPE26" s="12"/>
      <c r="OPF26" s="12"/>
      <c r="OPG26" s="12"/>
      <c r="OPH26" s="12"/>
      <c r="OPI26" s="12"/>
      <c r="OPJ26" s="12"/>
      <c r="OPK26" s="12"/>
      <c r="OPL26" s="12"/>
      <c r="OPM26" s="12"/>
      <c r="OPN26" s="12"/>
      <c r="OPO26" s="12"/>
      <c r="OPP26" s="12"/>
      <c r="OPQ26" s="12"/>
      <c r="OPR26" s="12"/>
      <c r="OPS26" s="12"/>
      <c r="OPT26" s="12"/>
      <c r="OPU26" s="12"/>
      <c r="OPV26" s="12"/>
      <c r="OPW26" s="12"/>
      <c r="OPX26" s="12"/>
      <c r="OPY26" s="12"/>
      <c r="OPZ26" s="12"/>
      <c r="OQA26" s="12"/>
      <c r="OQB26" s="12"/>
      <c r="OQC26" s="12"/>
      <c r="OQD26" s="12"/>
      <c r="OQE26" s="12"/>
      <c r="OQF26" s="12"/>
      <c r="OQG26" s="12"/>
      <c r="OQH26" s="12"/>
      <c r="OQI26" s="12"/>
      <c r="OQJ26" s="12"/>
      <c r="OQK26" s="12"/>
      <c r="OQL26" s="12"/>
      <c r="OQM26" s="12"/>
      <c r="OQN26" s="12"/>
      <c r="OQO26" s="12"/>
      <c r="OQP26" s="12"/>
      <c r="OQQ26" s="12"/>
      <c r="OQR26" s="12"/>
      <c r="OQS26" s="12"/>
      <c r="OQT26" s="12"/>
      <c r="OQU26" s="12"/>
      <c r="OQV26" s="12"/>
      <c r="OQW26" s="12"/>
      <c r="OQX26" s="12"/>
      <c r="OQY26" s="12"/>
      <c r="OQZ26" s="12"/>
      <c r="ORA26" s="12"/>
      <c r="ORB26" s="12"/>
      <c r="ORC26" s="12"/>
      <c r="ORD26" s="12"/>
      <c r="ORE26" s="12"/>
      <c r="ORF26" s="12"/>
      <c r="ORG26" s="12"/>
      <c r="ORH26" s="12"/>
      <c r="ORI26" s="12"/>
      <c r="ORJ26" s="12"/>
      <c r="ORK26" s="12"/>
      <c r="ORL26" s="12"/>
      <c r="ORM26" s="12"/>
      <c r="ORN26" s="12"/>
      <c r="ORO26" s="12"/>
      <c r="ORP26" s="12"/>
      <c r="ORQ26" s="12"/>
      <c r="ORR26" s="12"/>
      <c r="ORS26" s="12"/>
      <c r="ORT26" s="12"/>
      <c r="ORU26" s="12"/>
      <c r="ORV26" s="12"/>
      <c r="ORW26" s="12"/>
      <c r="ORX26" s="12"/>
      <c r="ORY26" s="12"/>
      <c r="ORZ26" s="12"/>
      <c r="OSA26" s="12"/>
      <c r="OSB26" s="12"/>
      <c r="OSC26" s="12"/>
      <c r="OSD26" s="12"/>
      <c r="OSE26" s="12"/>
      <c r="OSF26" s="12"/>
      <c r="OSG26" s="12"/>
      <c r="OSH26" s="12"/>
      <c r="OSI26" s="12"/>
      <c r="OSJ26" s="12"/>
      <c r="OSK26" s="12"/>
      <c r="OSL26" s="12"/>
      <c r="OSM26" s="12"/>
      <c r="OSN26" s="12"/>
      <c r="OSO26" s="12"/>
      <c r="OSP26" s="12"/>
      <c r="OSQ26" s="12"/>
      <c r="OSR26" s="12"/>
      <c r="OSS26" s="12"/>
      <c r="OST26" s="12"/>
      <c r="OSU26" s="12"/>
      <c r="OSV26" s="12"/>
      <c r="OSW26" s="12"/>
      <c r="OSX26" s="12"/>
      <c r="OSY26" s="12"/>
      <c r="OSZ26" s="12"/>
      <c r="OTA26" s="12"/>
      <c r="OTB26" s="12"/>
      <c r="OTC26" s="12"/>
      <c r="OTD26" s="12"/>
      <c r="OTE26" s="12"/>
      <c r="OTF26" s="12"/>
      <c r="OTG26" s="12"/>
      <c r="OTH26" s="12"/>
      <c r="OTI26" s="12"/>
      <c r="OTJ26" s="12"/>
      <c r="OTK26" s="12"/>
      <c r="OTL26" s="12"/>
      <c r="OTM26" s="12"/>
      <c r="OTN26" s="12"/>
      <c r="OTO26" s="12"/>
      <c r="OTP26" s="12"/>
      <c r="OTQ26" s="12"/>
      <c r="OTR26" s="12"/>
      <c r="OTS26" s="12"/>
      <c r="OTT26" s="12"/>
      <c r="OTU26" s="12"/>
      <c r="OTV26" s="12"/>
      <c r="OTW26" s="12"/>
      <c r="OTX26" s="12"/>
      <c r="OTY26" s="12"/>
      <c r="OTZ26" s="12"/>
      <c r="OUA26" s="12"/>
      <c r="OUB26" s="12"/>
      <c r="OUC26" s="12"/>
      <c r="OUD26" s="12"/>
      <c r="OUE26" s="12"/>
      <c r="OUF26" s="12"/>
      <c r="OUG26" s="12"/>
      <c r="OUH26" s="12"/>
      <c r="OUI26" s="12"/>
      <c r="OUJ26" s="12"/>
      <c r="OUK26" s="12"/>
      <c r="OUL26" s="12"/>
      <c r="OUM26" s="12"/>
      <c r="OUN26" s="12"/>
      <c r="OUO26" s="12"/>
      <c r="OUP26" s="12"/>
      <c r="OUQ26" s="12"/>
      <c r="OUR26" s="12"/>
      <c r="OUS26" s="12"/>
      <c r="OUT26" s="12"/>
      <c r="OUU26" s="12"/>
      <c r="OUV26" s="12"/>
      <c r="OUW26" s="12"/>
      <c r="OUX26" s="12"/>
      <c r="OUY26" s="12"/>
      <c r="OUZ26" s="12"/>
      <c r="OVA26" s="12"/>
      <c r="OVB26" s="12"/>
      <c r="OVC26" s="12"/>
      <c r="OVD26" s="12"/>
      <c r="OVE26" s="12"/>
      <c r="OVF26" s="12"/>
      <c r="OVG26" s="12"/>
      <c r="OVH26" s="12"/>
      <c r="OVI26" s="12"/>
      <c r="OVJ26" s="12"/>
      <c r="OVK26" s="12"/>
      <c r="OVL26" s="12"/>
      <c r="OVM26" s="12"/>
      <c r="OVN26" s="12"/>
      <c r="OVO26" s="12"/>
      <c r="OVP26" s="12"/>
      <c r="OVQ26" s="12"/>
      <c r="OVR26" s="12"/>
      <c r="OVS26" s="12"/>
      <c r="OVT26" s="12"/>
      <c r="OVU26" s="12"/>
      <c r="OVV26" s="12"/>
      <c r="OVW26" s="12"/>
      <c r="OVX26" s="12"/>
      <c r="OVY26" s="12"/>
      <c r="OVZ26" s="12"/>
      <c r="OWA26" s="12"/>
      <c r="OWB26" s="12"/>
      <c r="OWC26" s="12"/>
      <c r="OWD26" s="12"/>
      <c r="OWE26" s="12"/>
      <c r="OWF26" s="12"/>
      <c r="OWG26" s="12"/>
      <c r="OWH26" s="12"/>
      <c r="OWI26" s="12"/>
      <c r="OWJ26" s="12"/>
      <c r="OWK26" s="12"/>
      <c r="OWL26" s="12"/>
      <c r="OWM26" s="12"/>
      <c r="OWN26" s="12"/>
      <c r="OWO26" s="12"/>
      <c r="OWP26" s="12"/>
      <c r="OWQ26" s="12"/>
      <c r="OWR26" s="12"/>
      <c r="OWS26" s="12"/>
      <c r="OWT26" s="12"/>
      <c r="OWU26" s="12"/>
      <c r="OWV26" s="12"/>
      <c r="OWW26" s="12"/>
      <c r="OWX26" s="12"/>
      <c r="OWY26" s="12"/>
      <c r="OWZ26" s="12"/>
      <c r="OXA26" s="12"/>
      <c r="OXB26" s="12"/>
      <c r="OXC26" s="12"/>
      <c r="OXD26" s="12"/>
      <c r="OXE26" s="12"/>
      <c r="OXF26" s="12"/>
      <c r="OXG26" s="12"/>
      <c r="OXH26" s="12"/>
      <c r="OXI26" s="12"/>
      <c r="OXJ26" s="12"/>
      <c r="OXK26" s="12"/>
      <c r="OXL26" s="12"/>
      <c r="OXM26" s="12"/>
      <c r="OXN26" s="12"/>
      <c r="OXO26" s="12"/>
      <c r="OXP26" s="12"/>
      <c r="OXQ26" s="12"/>
      <c r="OXR26" s="12"/>
      <c r="OXS26" s="12"/>
      <c r="OXT26" s="12"/>
      <c r="OXU26" s="12"/>
      <c r="OXV26" s="12"/>
      <c r="OXW26" s="12"/>
      <c r="OXX26" s="12"/>
      <c r="OXY26" s="12"/>
      <c r="OXZ26" s="12"/>
      <c r="OYA26" s="12"/>
      <c r="OYB26" s="12"/>
      <c r="OYC26" s="12"/>
      <c r="OYD26" s="12"/>
      <c r="OYE26" s="12"/>
      <c r="OYF26" s="12"/>
      <c r="OYG26" s="12"/>
      <c r="OYH26" s="12"/>
      <c r="OYI26" s="12"/>
      <c r="OYJ26" s="12"/>
      <c r="OYK26" s="12"/>
      <c r="OYL26" s="12"/>
      <c r="OYM26" s="12"/>
      <c r="OYN26" s="12"/>
      <c r="OYO26" s="12"/>
      <c r="OYP26" s="12"/>
      <c r="OYQ26" s="12"/>
      <c r="OYR26" s="12"/>
      <c r="OYS26" s="12"/>
      <c r="OYT26" s="12"/>
      <c r="OYU26" s="12"/>
      <c r="OYV26" s="12"/>
      <c r="OYW26" s="12"/>
      <c r="OYX26" s="12"/>
      <c r="OYY26" s="12"/>
      <c r="OYZ26" s="12"/>
      <c r="OZA26" s="12"/>
      <c r="OZB26" s="12"/>
      <c r="OZC26" s="12"/>
      <c r="OZD26" s="12"/>
      <c r="OZE26" s="12"/>
      <c r="OZF26" s="12"/>
      <c r="OZG26" s="12"/>
      <c r="OZH26" s="12"/>
      <c r="OZI26" s="12"/>
      <c r="OZJ26" s="12"/>
      <c r="OZK26" s="12"/>
      <c r="OZL26" s="12"/>
      <c r="OZM26" s="12"/>
      <c r="OZN26" s="12"/>
      <c r="OZO26" s="12"/>
      <c r="OZP26" s="12"/>
      <c r="OZQ26" s="12"/>
      <c r="OZR26" s="12"/>
      <c r="OZS26" s="12"/>
      <c r="OZT26" s="12"/>
      <c r="OZU26" s="12"/>
      <c r="OZV26" s="12"/>
      <c r="OZW26" s="12"/>
      <c r="OZX26" s="12"/>
      <c r="OZY26" s="12"/>
      <c r="OZZ26" s="12"/>
      <c r="PAA26" s="12"/>
      <c r="PAB26" s="12"/>
      <c r="PAC26" s="12"/>
      <c r="PAD26" s="12"/>
      <c r="PAE26" s="12"/>
      <c r="PAF26" s="12"/>
      <c r="PAG26" s="12"/>
      <c r="PAH26" s="12"/>
      <c r="PAI26" s="12"/>
      <c r="PAJ26" s="12"/>
      <c r="PAK26" s="12"/>
      <c r="PAL26" s="12"/>
      <c r="PAM26" s="12"/>
      <c r="PAN26" s="12"/>
      <c r="PAO26" s="12"/>
      <c r="PAP26" s="12"/>
      <c r="PAQ26" s="12"/>
      <c r="PAR26" s="12"/>
      <c r="PAS26" s="12"/>
      <c r="PAT26" s="12"/>
      <c r="PAU26" s="12"/>
      <c r="PAV26" s="12"/>
      <c r="PAW26" s="12"/>
      <c r="PAX26" s="12"/>
      <c r="PAY26" s="12"/>
      <c r="PAZ26" s="12"/>
      <c r="PBA26" s="12"/>
      <c r="PBB26" s="12"/>
      <c r="PBC26" s="12"/>
      <c r="PBD26" s="12"/>
      <c r="PBE26" s="12"/>
      <c r="PBF26" s="12"/>
      <c r="PBG26" s="12"/>
      <c r="PBH26" s="12"/>
      <c r="PBI26" s="12"/>
      <c r="PBJ26" s="12"/>
      <c r="PBK26" s="12"/>
      <c r="PBL26" s="12"/>
      <c r="PBM26" s="12"/>
      <c r="PBN26" s="12"/>
      <c r="PBO26" s="12"/>
      <c r="PBP26" s="12"/>
      <c r="PBQ26" s="12"/>
      <c r="PBR26" s="12"/>
      <c r="PBS26" s="12"/>
      <c r="PBT26" s="12"/>
      <c r="PBU26" s="12"/>
      <c r="PBV26" s="12"/>
      <c r="PBW26" s="12"/>
      <c r="PBX26" s="12"/>
      <c r="PBY26" s="12"/>
      <c r="PBZ26" s="12"/>
      <c r="PCA26" s="12"/>
      <c r="PCB26" s="12"/>
      <c r="PCC26" s="12"/>
      <c r="PCD26" s="12"/>
      <c r="PCE26" s="12"/>
      <c r="PCF26" s="12"/>
      <c r="PCG26" s="12"/>
      <c r="PCH26" s="12"/>
      <c r="PCI26" s="12"/>
      <c r="PCJ26" s="12"/>
      <c r="PCK26" s="12"/>
      <c r="PCL26" s="12"/>
      <c r="PCM26" s="12"/>
      <c r="PCN26" s="12"/>
      <c r="PCO26" s="12"/>
      <c r="PCP26" s="12"/>
      <c r="PCQ26" s="12"/>
      <c r="PCR26" s="12"/>
      <c r="PCS26" s="12"/>
      <c r="PCT26" s="12"/>
      <c r="PCU26" s="12"/>
      <c r="PCV26" s="12"/>
      <c r="PCW26" s="12"/>
      <c r="PCX26" s="12"/>
      <c r="PCY26" s="12"/>
      <c r="PCZ26" s="12"/>
      <c r="PDA26" s="12"/>
      <c r="PDB26" s="12"/>
      <c r="PDC26" s="12"/>
      <c r="PDD26" s="12"/>
      <c r="PDE26" s="12"/>
      <c r="PDF26" s="12"/>
      <c r="PDG26" s="12"/>
      <c r="PDH26" s="12"/>
      <c r="PDI26" s="12"/>
      <c r="PDJ26" s="12"/>
      <c r="PDK26" s="12"/>
      <c r="PDL26" s="12"/>
      <c r="PDM26" s="12"/>
      <c r="PDN26" s="12"/>
      <c r="PDO26" s="12"/>
      <c r="PDP26" s="12"/>
      <c r="PDQ26" s="12"/>
      <c r="PDR26" s="12"/>
      <c r="PDS26" s="12"/>
      <c r="PDT26" s="12"/>
      <c r="PDU26" s="12"/>
      <c r="PDV26" s="12"/>
      <c r="PDW26" s="12"/>
      <c r="PDX26" s="12"/>
      <c r="PDY26" s="12"/>
      <c r="PDZ26" s="12"/>
      <c r="PEA26" s="12"/>
      <c r="PEB26" s="12"/>
      <c r="PEC26" s="12"/>
      <c r="PED26" s="12"/>
      <c r="PEE26" s="12"/>
      <c r="PEF26" s="12"/>
      <c r="PEG26" s="12"/>
      <c r="PEH26" s="12"/>
      <c r="PEI26" s="12"/>
      <c r="PEJ26" s="12"/>
      <c r="PEK26" s="12"/>
      <c r="PEL26" s="12"/>
      <c r="PEM26" s="12"/>
      <c r="PEN26" s="12"/>
      <c r="PEO26" s="12"/>
      <c r="PEP26" s="12"/>
      <c r="PEQ26" s="12"/>
      <c r="PER26" s="12"/>
      <c r="PES26" s="12"/>
      <c r="PET26" s="12"/>
      <c r="PEU26" s="12"/>
      <c r="PEV26" s="12"/>
      <c r="PEW26" s="12"/>
      <c r="PEX26" s="12"/>
      <c r="PEY26" s="12"/>
      <c r="PEZ26" s="12"/>
      <c r="PFA26" s="12"/>
      <c r="PFB26" s="12"/>
      <c r="PFC26" s="12"/>
      <c r="PFD26" s="12"/>
      <c r="PFE26" s="12"/>
      <c r="PFF26" s="12"/>
      <c r="PFG26" s="12"/>
      <c r="PFH26" s="12"/>
      <c r="PFI26" s="12"/>
      <c r="PFJ26" s="12"/>
      <c r="PFK26" s="12"/>
      <c r="PFL26" s="12"/>
      <c r="PFM26" s="12"/>
      <c r="PFN26" s="12"/>
      <c r="PFO26" s="12"/>
      <c r="PFP26" s="12"/>
      <c r="PFQ26" s="12"/>
      <c r="PFR26" s="12"/>
      <c r="PFS26" s="12"/>
      <c r="PFT26" s="12"/>
      <c r="PFU26" s="12"/>
      <c r="PFV26" s="12"/>
      <c r="PFW26" s="12"/>
      <c r="PFX26" s="12"/>
      <c r="PFY26" s="12"/>
      <c r="PFZ26" s="12"/>
      <c r="PGA26" s="12"/>
      <c r="PGB26" s="12"/>
      <c r="PGC26" s="12"/>
      <c r="PGD26" s="12"/>
      <c r="PGE26" s="12"/>
      <c r="PGF26" s="12"/>
      <c r="PGG26" s="12"/>
      <c r="PGH26" s="12"/>
      <c r="PGI26" s="12"/>
      <c r="PGJ26" s="12"/>
      <c r="PGK26" s="12"/>
      <c r="PGL26" s="12"/>
      <c r="PGM26" s="12"/>
      <c r="PGN26" s="12"/>
      <c r="PGO26" s="12"/>
      <c r="PGP26" s="12"/>
      <c r="PGQ26" s="12"/>
      <c r="PGR26" s="12"/>
      <c r="PGS26" s="12"/>
      <c r="PGT26" s="12"/>
      <c r="PGU26" s="12"/>
      <c r="PGV26" s="12"/>
      <c r="PGW26" s="12"/>
      <c r="PGX26" s="12"/>
      <c r="PGY26" s="12"/>
      <c r="PGZ26" s="12"/>
      <c r="PHA26" s="12"/>
      <c r="PHB26" s="12"/>
      <c r="PHC26" s="12"/>
      <c r="PHD26" s="12"/>
      <c r="PHE26" s="12"/>
      <c r="PHF26" s="12"/>
      <c r="PHG26" s="12"/>
      <c r="PHH26" s="12"/>
      <c r="PHI26" s="12"/>
      <c r="PHJ26" s="12"/>
      <c r="PHK26" s="12"/>
      <c r="PHL26" s="12"/>
      <c r="PHM26" s="12"/>
      <c r="PHN26" s="12"/>
      <c r="PHO26" s="12"/>
      <c r="PHP26" s="12"/>
      <c r="PHQ26" s="12"/>
      <c r="PHR26" s="12"/>
      <c r="PHS26" s="12"/>
      <c r="PHT26" s="12"/>
      <c r="PHU26" s="12"/>
      <c r="PHV26" s="12"/>
      <c r="PHW26" s="12"/>
      <c r="PHX26" s="12"/>
      <c r="PHY26" s="12"/>
      <c r="PHZ26" s="12"/>
      <c r="PIA26" s="12"/>
      <c r="PIB26" s="12"/>
      <c r="PIC26" s="12"/>
      <c r="PID26" s="12"/>
      <c r="PIE26" s="12"/>
      <c r="PIF26" s="12"/>
      <c r="PIG26" s="12"/>
      <c r="PIH26" s="12"/>
      <c r="PII26" s="12"/>
      <c r="PIJ26" s="12"/>
      <c r="PIK26" s="12"/>
      <c r="PIL26" s="12"/>
      <c r="PIM26" s="12"/>
      <c r="PIN26" s="12"/>
      <c r="PIO26" s="12"/>
      <c r="PIP26" s="12"/>
      <c r="PIQ26" s="12"/>
      <c r="PIR26" s="12"/>
      <c r="PIS26" s="12"/>
      <c r="PIT26" s="12"/>
      <c r="PIU26" s="12"/>
      <c r="PIV26" s="12"/>
      <c r="PIW26" s="12"/>
      <c r="PIX26" s="12"/>
      <c r="PIY26" s="12"/>
      <c r="PIZ26" s="12"/>
      <c r="PJA26" s="12"/>
      <c r="PJB26" s="12"/>
      <c r="PJC26" s="12"/>
      <c r="PJD26" s="12"/>
      <c r="PJE26" s="12"/>
      <c r="PJF26" s="12"/>
      <c r="PJG26" s="12"/>
      <c r="PJH26" s="12"/>
      <c r="PJI26" s="12"/>
      <c r="PJJ26" s="12"/>
      <c r="PJK26" s="12"/>
      <c r="PJL26" s="12"/>
      <c r="PJM26" s="12"/>
      <c r="PJN26" s="12"/>
      <c r="PJO26" s="12"/>
      <c r="PJP26" s="12"/>
      <c r="PJQ26" s="12"/>
      <c r="PJR26" s="12"/>
      <c r="PJS26" s="12"/>
      <c r="PJT26" s="12"/>
      <c r="PJU26" s="12"/>
      <c r="PJV26" s="12"/>
      <c r="PJW26" s="12"/>
      <c r="PJX26" s="12"/>
      <c r="PJY26" s="12"/>
      <c r="PJZ26" s="12"/>
      <c r="PKA26" s="12"/>
      <c r="PKB26" s="12"/>
      <c r="PKC26" s="12"/>
      <c r="PKD26" s="12"/>
      <c r="PKE26" s="12"/>
      <c r="PKF26" s="12"/>
      <c r="PKG26" s="12"/>
      <c r="PKH26" s="12"/>
      <c r="PKI26" s="12"/>
      <c r="PKJ26" s="12"/>
      <c r="PKK26" s="12"/>
      <c r="PKL26" s="12"/>
      <c r="PKM26" s="12"/>
      <c r="PKN26" s="12"/>
      <c r="PKO26" s="12"/>
      <c r="PKP26" s="12"/>
      <c r="PKQ26" s="12"/>
      <c r="PKR26" s="12"/>
      <c r="PKS26" s="12"/>
      <c r="PKT26" s="12"/>
      <c r="PKU26" s="12"/>
      <c r="PKV26" s="12"/>
      <c r="PKW26" s="12"/>
      <c r="PKX26" s="12"/>
      <c r="PKY26" s="12"/>
      <c r="PKZ26" s="12"/>
      <c r="PLA26" s="12"/>
      <c r="PLB26" s="12"/>
      <c r="PLC26" s="12"/>
      <c r="PLD26" s="12"/>
      <c r="PLE26" s="12"/>
      <c r="PLF26" s="12"/>
      <c r="PLG26" s="12"/>
      <c r="PLH26" s="12"/>
      <c r="PLI26" s="12"/>
      <c r="PLJ26" s="12"/>
      <c r="PLK26" s="12"/>
      <c r="PLL26" s="12"/>
      <c r="PLM26" s="12"/>
      <c r="PLN26" s="12"/>
      <c r="PLO26" s="12"/>
      <c r="PLP26" s="12"/>
      <c r="PLQ26" s="12"/>
      <c r="PLR26" s="12"/>
      <c r="PLS26" s="12"/>
      <c r="PLT26" s="12"/>
      <c r="PLU26" s="12"/>
      <c r="PLV26" s="12"/>
      <c r="PLW26" s="12"/>
      <c r="PLX26" s="12"/>
      <c r="PLY26" s="12"/>
      <c r="PLZ26" s="12"/>
      <c r="PMA26" s="12"/>
      <c r="PMB26" s="12"/>
      <c r="PMC26" s="12"/>
      <c r="PMD26" s="12"/>
      <c r="PME26" s="12"/>
      <c r="PMF26" s="12"/>
      <c r="PMG26" s="12"/>
      <c r="PMH26" s="12"/>
      <c r="PMI26" s="12"/>
      <c r="PMJ26" s="12"/>
      <c r="PMK26" s="12"/>
      <c r="PML26" s="12"/>
      <c r="PMM26" s="12"/>
      <c r="PMN26" s="12"/>
      <c r="PMO26" s="12"/>
      <c r="PMP26" s="12"/>
      <c r="PMQ26" s="12"/>
      <c r="PMR26" s="12"/>
      <c r="PMS26" s="12"/>
      <c r="PMT26" s="12"/>
      <c r="PMU26" s="12"/>
      <c r="PMV26" s="12"/>
      <c r="PMW26" s="12"/>
      <c r="PMX26" s="12"/>
      <c r="PMY26" s="12"/>
      <c r="PMZ26" s="12"/>
      <c r="PNA26" s="12"/>
      <c r="PNB26" s="12"/>
      <c r="PNC26" s="12"/>
      <c r="PND26" s="12"/>
      <c r="PNE26" s="12"/>
      <c r="PNF26" s="12"/>
      <c r="PNG26" s="12"/>
      <c r="PNH26" s="12"/>
      <c r="PNI26" s="12"/>
      <c r="PNJ26" s="12"/>
      <c r="PNK26" s="12"/>
      <c r="PNL26" s="12"/>
      <c r="PNM26" s="12"/>
      <c r="PNN26" s="12"/>
      <c r="PNO26" s="12"/>
      <c r="PNP26" s="12"/>
      <c r="PNQ26" s="12"/>
      <c r="PNR26" s="12"/>
      <c r="PNS26" s="12"/>
      <c r="PNT26" s="12"/>
      <c r="PNU26" s="12"/>
      <c r="PNV26" s="12"/>
      <c r="PNW26" s="12"/>
      <c r="PNX26" s="12"/>
      <c r="PNY26" s="12"/>
      <c r="PNZ26" s="12"/>
      <c r="POA26" s="12"/>
      <c r="POB26" s="12"/>
      <c r="POC26" s="12"/>
      <c r="POD26" s="12"/>
      <c r="POE26" s="12"/>
      <c r="POF26" s="12"/>
      <c r="POG26" s="12"/>
      <c r="POH26" s="12"/>
      <c r="POI26" s="12"/>
      <c r="POJ26" s="12"/>
      <c r="POK26" s="12"/>
      <c r="POL26" s="12"/>
      <c r="POM26" s="12"/>
      <c r="PON26" s="12"/>
      <c r="POO26" s="12"/>
      <c r="POP26" s="12"/>
      <c r="POQ26" s="12"/>
      <c r="POR26" s="12"/>
      <c r="POS26" s="12"/>
      <c r="POT26" s="12"/>
      <c r="POU26" s="12"/>
      <c r="POV26" s="12"/>
      <c r="POW26" s="12"/>
      <c r="POX26" s="12"/>
      <c r="POY26" s="12"/>
      <c r="POZ26" s="12"/>
      <c r="PPA26" s="12"/>
      <c r="PPB26" s="12"/>
      <c r="PPC26" s="12"/>
      <c r="PPD26" s="12"/>
      <c r="PPE26" s="12"/>
      <c r="PPF26" s="12"/>
      <c r="PPG26" s="12"/>
      <c r="PPH26" s="12"/>
      <c r="PPI26" s="12"/>
      <c r="PPJ26" s="12"/>
      <c r="PPK26" s="12"/>
      <c r="PPL26" s="12"/>
      <c r="PPM26" s="12"/>
      <c r="PPN26" s="12"/>
      <c r="PPO26" s="12"/>
      <c r="PPP26" s="12"/>
      <c r="PPQ26" s="12"/>
      <c r="PPR26" s="12"/>
      <c r="PPS26" s="12"/>
      <c r="PPT26" s="12"/>
      <c r="PPU26" s="12"/>
      <c r="PPV26" s="12"/>
      <c r="PPW26" s="12"/>
      <c r="PPX26" s="12"/>
      <c r="PPY26" s="12"/>
      <c r="PPZ26" s="12"/>
      <c r="PQA26" s="12"/>
      <c r="PQB26" s="12"/>
      <c r="PQC26" s="12"/>
      <c r="PQD26" s="12"/>
      <c r="PQE26" s="12"/>
      <c r="PQF26" s="12"/>
      <c r="PQG26" s="12"/>
      <c r="PQH26" s="12"/>
      <c r="PQI26" s="12"/>
      <c r="PQJ26" s="12"/>
      <c r="PQK26" s="12"/>
      <c r="PQL26" s="12"/>
      <c r="PQM26" s="12"/>
      <c r="PQN26" s="12"/>
      <c r="PQO26" s="12"/>
      <c r="PQP26" s="12"/>
      <c r="PQQ26" s="12"/>
      <c r="PQR26" s="12"/>
      <c r="PQS26" s="12"/>
      <c r="PQT26" s="12"/>
      <c r="PQU26" s="12"/>
      <c r="PQV26" s="12"/>
      <c r="PQW26" s="12"/>
      <c r="PQX26" s="12"/>
      <c r="PQY26" s="12"/>
      <c r="PQZ26" s="12"/>
      <c r="PRA26" s="12"/>
      <c r="PRB26" s="12"/>
      <c r="PRC26" s="12"/>
      <c r="PRD26" s="12"/>
      <c r="PRE26" s="12"/>
      <c r="PRF26" s="12"/>
      <c r="PRG26" s="12"/>
      <c r="PRH26" s="12"/>
      <c r="PRI26" s="12"/>
      <c r="PRJ26" s="12"/>
      <c r="PRK26" s="12"/>
      <c r="PRL26" s="12"/>
      <c r="PRM26" s="12"/>
      <c r="PRN26" s="12"/>
      <c r="PRO26" s="12"/>
      <c r="PRP26" s="12"/>
      <c r="PRQ26" s="12"/>
      <c r="PRR26" s="12"/>
      <c r="PRS26" s="12"/>
      <c r="PRT26" s="12"/>
      <c r="PRU26" s="12"/>
      <c r="PRV26" s="12"/>
      <c r="PRW26" s="12"/>
      <c r="PRX26" s="12"/>
      <c r="PRY26" s="12"/>
      <c r="PRZ26" s="12"/>
      <c r="PSA26" s="12"/>
      <c r="PSB26" s="12"/>
      <c r="PSC26" s="12"/>
      <c r="PSD26" s="12"/>
      <c r="PSE26" s="12"/>
      <c r="PSF26" s="12"/>
      <c r="PSG26" s="12"/>
      <c r="PSH26" s="12"/>
      <c r="PSI26" s="12"/>
      <c r="PSJ26" s="12"/>
      <c r="PSK26" s="12"/>
      <c r="PSL26" s="12"/>
      <c r="PSM26" s="12"/>
      <c r="PSN26" s="12"/>
      <c r="PSO26" s="12"/>
      <c r="PSP26" s="12"/>
      <c r="PSQ26" s="12"/>
      <c r="PSR26" s="12"/>
      <c r="PSS26" s="12"/>
      <c r="PST26" s="12"/>
      <c r="PSU26" s="12"/>
      <c r="PSV26" s="12"/>
      <c r="PSW26" s="12"/>
      <c r="PSX26" s="12"/>
      <c r="PSY26" s="12"/>
      <c r="PSZ26" s="12"/>
      <c r="PTA26" s="12"/>
      <c r="PTB26" s="12"/>
      <c r="PTC26" s="12"/>
      <c r="PTD26" s="12"/>
      <c r="PTE26" s="12"/>
      <c r="PTF26" s="12"/>
      <c r="PTG26" s="12"/>
      <c r="PTH26" s="12"/>
      <c r="PTI26" s="12"/>
      <c r="PTJ26" s="12"/>
      <c r="PTK26" s="12"/>
      <c r="PTL26" s="12"/>
      <c r="PTM26" s="12"/>
      <c r="PTN26" s="12"/>
      <c r="PTO26" s="12"/>
      <c r="PTP26" s="12"/>
      <c r="PTQ26" s="12"/>
      <c r="PTR26" s="12"/>
      <c r="PTS26" s="12"/>
      <c r="PTT26" s="12"/>
      <c r="PTU26" s="12"/>
      <c r="PTV26" s="12"/>
      <c r="PTW26" s="12"/>
      <c r="PTX26" s="12"/>
      <c r="PTY26" s="12"/>
      <c r="PTZ26" s="12"/>
      <c r="PUA26" s="12"/>
      <c r="PUB26" s="12"/>
      <c r="PUC26" s="12"/>
      <c r="PUD26" s="12"/>
      <c r="PUE26" s="12"/>
      <c r="PUF26" s="12"/>
      <c r="PUG26" s="12"/>
      <c r="PUH26" s="12"/>
      <c r="PUI26" s="12"/>
      <c r="PUJ26" s="12"/>
      <c r="PUK26" s="12"/>
      <c r="PUL26" s="12"/>
      <c r="PUM26" s="12"/>
      <c r="PUN26" s="12"/>
      <c r="PUO26" s="12"/>
      <c r="PUP26" s="12"/>
      <c r="PUQ26" s="12"/>
      <c r="PUR26" s="12"/>
      <c r="PUS26" s="12"/>
      <c r="PUT26" s="12"/>
      <c r="PUU26" s="12"/>
      <c r="PUV26" s="12"/>
      <c r="PUW26" s="12"/>
      <c r="PUX26" s="12"/>
      <c r="PUY26" s="12"/>
      <c r="PUZ26" s="12"/>
      <c r="PVA26" s="12"/>
      <c r="PVB26" s="12"/>
      <c r="PVC26" s="12"/>
      <c r="PVD26" s="12"/>
      <c r="PVE26" s="12"/>
      <c r="PVF26" s="12"/>
      <c r="PVG26" s="12"/>
      <c r="PVH26" s="12"/>
      <c r="PVI26" s="12"/>
      <c r="PVJ26" s="12"/>
      <c r="PVK26" s="12"/>
      <c r="PVL26" s="12"/>
      <c r="PVM26" s="12"/>
      <c r="PVN26" s="12"/>
      <c r="PVO26" s="12"/>
      <c r="PVP26" s="12"/>
      <c r="PVQ26" s="12"/>
      <c r="PVR26" s="12"/>
      <c r="PVS26" s="12"/>
      <c r="PVT26" s="12"/>
      <c r="PVU26" s="12"/>
      <c r="PVV26" s="12"/>
      <c r="PVW26" s="12"/>
      <c r="PVX26" s="12"/>
      <c r="PVY26" s="12"/>
      <c r="PVZ26" s="12"/>
      <c r="PWA26" s="12"/>
      <c r="PWB26" s="12"/>
      <c r="PWC26" s="12"/>
      <c r="PWD26" s="12"/>
      <c r="PWE26" s="12"/>
      <c r="PWF26" s="12"/>
      <c r="PWG26" s="12"/>
      <c r="PWH26" s="12"/>
      <c r="PWI26" s="12"/>
      <c r="PWJ26" s="12"/>
      <c r="PWK26" s="12"/>
      <c r="PWL26" s="12"/>
      <c r="PWM26" s="12"/>
      <c r="PWN26" s="12"/>
      <c r="PWO26" s="12"/>
      <c r="PWP26" s="12"/>
      <c r="PWQ26" s="12"/>
      <c r="PWR26" s="12"/>
      <c r="PWS26" s="12"/>
      <c r="PWT26" s="12"/>
      <c r="PWU26" s="12"/>
      <c r="PWV26" s="12"/>
      <c r="PWW26" s="12"/>
      <c r="PWX26" s="12"/>
      <c r="PWY26" s="12"/>
      <c r="PWZ26" s="12"/>
      <c r="PXA26" s="12"/>
      <c r="PXB26" s="12"/>
      <c r="PXC26" s="12"/>
      <c r="PXD26" s="12"/>
      <c r="PXE26" s="12"/>
      <c r="PXF26" s="12"/>
      <c r="PXG26" s="12"/>
      <c r="PXH26" s="12"/>
      <c r="PXI26" s="12"/>
      <c r="PXJ26" s="12"/>
      <c r="PXK26" s="12"/>
      <c r="PXL26" s="12"/>
      <c r="PXM26" s="12"/>
      <c r="PXN26" s="12"/>
      <c r="PXO26" s="12"/>
      <c r="PXP26" s="12"/>
      <c r="PXQ26" s="12"/>
      <c r="PXR26" s="12"/>
      <c r="PXS26" s="12"/>
      <c r="PXT26" s="12"/>
      <c r="PXU26" s="12"/>
      <c r="PXV26" s="12"/>
      <c r="PXW26" s="12"/>
      <c r="PXX26" s="12"/>
      <c r="PXY26" s="12"/>
      <c r="PXZ26" s="12"/>
      <c r="PYA26" s="12"/>
      <c r="PYB26" s="12"/>
      <c r="PYC26" s="12"/>
      <c r="PYD26" s="12"/>
      <c r="PYE26" s="12"/>
      <c r="PYF26" s="12"/>
      <c r="PYG26" s="12"/>
      <c r="PYH26" s="12"/>
      <c r="PYI26" s="12"/>
      <c r="PYJ26" s="12"/>
      <c r="PYK26" s="12"/>
      <c r="PYL26" s="12"/>
      <c r="PYM26" s="12"/>
      <c r="PYN26" s="12"/>
      <c r="PYO26" s="12"/>
      <c r="PYP26" s="12"/>
      <c r="PYQ26" s="12"/>
      <c r="PYR26" s="12"/>
      <c r="PYS26" s="12"/>
      <c r="PYT26" s="12"/>
      <c r="PYU26" s="12"/>
      <c r="PYV26" s="12"/>
      <c r="PYW26" s="12"/>
      <c r="PYX26" s="12"/>
      <c r="PYY26" s="12"/>
      <c r="PYZ26" s="12"/>
      <c r="PZA26" s="12"/>
      <c r="PZB26" s="12"/>
      <c r="PZC26" s="12"/>
      <c r="PZD26" s="12"/>
      <c r="PZE26" s="12"/>
      <c r="PZF26" s="12"/>
      <c r="PZG26" s="12"/>
      <c r="PZH26" s="12"/>
      <c r="PZI26" s="12"/>
      <c r="PZJ26" s="12"/>
      <c r="PZK26" s="12"/>
      <c r="PZL26" s="12"/>
      <c r="PZM26" s="12"/>
      <c r="PZN26" s="12"/>
      <c r="PZO26" s="12"/>
      <c r="PZP26" s="12"/>
      <c r="PZQ26" s="12"/>
      <c r="PZR26" s="12"/>
      <c r="PZS26" s="12"/>
      <c r="PZT26" s="12"/>
      <c r="PZU26" s="12"/>
      <c r="PZV26" s="12"/>
      <c r="PZW26" s="12"/>
      <c r="PZX26" s="12"/>
      <c r="PZY26" s="12"/>
      <c r="PZZ26" s="12"/>
      <c r="QAA26" s="12"/>
      <c r="QAB26" s="12"/>
      <c r="QAC26" s="12"/>
      <c r="QAD26" s="12"/>
      <c r="QAE26" s="12"/>
      <c r="QAF26" s="12"/>
      <c r="QAG26" s="12"/>
      <c r="QAH26" s="12"/>
      <c r="QAI26" s="12"/>
      <c r="QAJ26" s="12"/>
      <c r="QAK26" s="12"/>
      <c r="QAL26" s="12"/>
      <c r="QAM26" s="12"/>
      <c r="QAN26" s="12"/>
      <c r="QAO26" s="12"/>
      <c r="QAP26" s="12"/>
      <c r="QAQ26" s="12"/>
      <c r="QAR26" s="12"/>
      <c r="QAS26" s="12"/>
      <c r="QAT26" s="12"/>
      <c r="QAU26" s="12"/>
      <c r="QAV26" s="12"/>
      <c r="QAW26" s="12"/>
      <c r="QAX26" s="12"/>
      <c r="QAY26" s="12"/>
      <c r="QAZ26" s="12"/>
      <c r="QBA26" s="12"/>
      <c r="QBB26" s="12"/>
      <c r="QBC26" s="12"/>
      <c r="QBD26" s="12"/>
      <c r="QBE26" s="12"/>
      <c r="QBF26" s="12"/>
      <c r="QBG26" s="12"/>
      <c r="QBH26" s="12"/>
      <c r="QBI26" s="12"/>
      <c r="QBJ26" s="12"/>
      <c r="QBK26" s="12"/>
      <c r="QBL26" s="12"/>
      <c r="QBM26" s="12"/>
      <c r="QBN26" s="12"/>
      <c r="QBO26" s="12"/>
      <c r="QBP26" s="12"/>
      <c r="QBQ26" s="12"/>
      <c r="QBR26" s="12"/>
      <c r="QBS26" s="12"/>
      <c r="QBT26" s="12"/>
      <c r="QBU26" s="12"/>
      <c r="QBV26" s="12"/>
      <c r="QBW26" s="12"/>
      <c r="QBX26" s="12"/>
      <c r="QBY26" s="12"/>
      <c r="QBZ26" s="12"/>
      <c r="QCA26" s="12"/>
      <c r="QCB26" s="12"/>
      <c r="QCC26" s="12"/>
      <c r="QCD26" s="12"/>
      <c r="QCE26" s="12"/>
      <c r="QCF26" s="12"/>
      <c r="QCG26" s="12"/>
      <c r="QCH26" s="12"/>
      <c r="QCI26" s="12"/>
      <c r="QCJ26" s="12"/>
      <c r="QCK26" s="12"/>
      <c r="QCL26" s="12"/>
      <c r="QCM26" s="12"/>
      <c r="QCN26" s="12"/>
      <c r="QCO26" s="12"/>
      <c r="QCP26" s="12"/>
      <c r="QCQ26" s="12"/>
      <c r="QCR26" s="12"/>
      <c r="QCS26" s="12"/>
      <c r="QCT26" s="12"/>
      <c r="QCU26" s="12"/>
      <c r="QCV26" s="12"/>
      <c r="QCW26" s="12"/>
      <c r="QCX26" s="12"/>
      <c r="QCY26" s="12"/>
      <c r="QCZ26" s="12"/>
      <c r="QDA26" s="12"/>
      <c r="QDB26" s="12"/>
      <c r="QDC26" s="12"/>
      <c r="QDD26" s="12"/>
      <c r="QDE26" s="12"/>
      <c r="QDF26" s="12"/>
      <c r="QDG26" s="12"/>
      <c r="QDH26" s="12"/>
      <c r="QDI26" s="12"/>
      <c r="QDJ26" s="12"/>
      <c r="QDK26" s="12"/>
      <c r="QDL26" s="12"/>
      <c r="QDM26" s="12"/>
      <c r="QDN26" s="12"/>
      <c r="QDO26" s="12"/>
      <c r="QDP26" s="12"/>
      <c r="QDQ26" s="12"/>
      <c r="QDR26" s="12"/>
      <c r="QDS26" s="12"/>
      <c r="QDT26" s="12"/>
      <c r="QDU26" s="12"/>
      <c r="QDV26" s="12"/>
      <c r="QDW26" s="12"/>
      <c r="QDX26" s="12"/>
      <c r="QDY26" s="12"/>
      <c r="QDZ26" s="12"/>
      <c r="QEA26" s="12"/>
      <c r="QEB26" s="12"/>
      <c r="QEC26" s="12"/>
      <c r="QED26" s="12"/>
      <c r="QEE26" s="12"/>
      <c r="QEF26" s="12"/>
      <c r="QEG26" s="12"/>
      <c r="QEH26" s="12"/>
      <c r="QEI26" s="12"/>
      <c r="QEJ26" s="12"/>
      <c r="QEK26" s="12"/>
      <c r="QEL26" s="12"/>
      <c r="QEM26" s="12"/>
      <c r="QEN26" s="12"/>
      <c r="QEO26" s="12"/>
      <c r="QEP26" s="12"/>
      <c r="QEQ26" s="12"/>
      <c r="QER26" s="12"/>
      <c r="QES26" s="12"/>
      <c r="QET26" s="12"/>
      <c r="QEU26" s="12"/>
      <c r="QEV26" s="12"/>
      <c r="QEW26" s="12"/>
      <c r="QEX26" s="12"/>
      <c r="QEY26" s="12"/>
      <c r="QEZ26" s="12"/>
      <c r="QFA26" s="12"/>
      <c r="QFB26" s="12"/>
      <c r="QFC26" s="12"/>
      <c r="QFD26" s="12"/>
      <c r="QFE26" s="12"/>
      <c r="QFF26" s="12"/>
      <c r="QFG26" s="12"/>
      <c r="QFH26" s="12"/>
      <c r="QFI26" s="12"/>
      <c r="QFJ26" s="12"/>
      <c r="QFK26" s="12"/>
      <c r="QFL26" s="12"/>
      <c r="QFM26" s="12"/>
      <c r="QFN26" s="12"/>
      <c r="QFO26" s="12"/>
      <c r="QFP26" s="12"/>
      <c r="QFQ26" s="12"/>
      <c r="QFR26" s="12"/>
      <c r="QFS26" s="12"/>
      <c r="QFT26" s="12"/>
      <c r="QFU26" s="12"/>
      <c r="QFV26" s="12"/>
      <c r="QFW26" s="12"/>
      <c r="QFX26" s="12"/>
      <c r="QFY26" s="12"/>
      <c r="QFZ26" s="12"/>
      <c r="QGA26" s="12"/>
      <c r="QGB26" s="12"/>
      <c r="QGC26" s="12"/>
      <c r="QGD26" s="12"/>
      <c r="QGE26" s="12"/>
      <c r="QGF26" s="12"/>
      <c r="QGG26" s="12"/>
      <c r="QGH26" s="12"/>
      <c r="QGI26" s="12"/>
      <c r="QGJ26" s="12"/>
      <c r="QGK26" s="12"/>
      <c r="QGL26" s="12"/>
      <c r="QGM26" s="12"/>
      <c r="QGN26" s="12"/>
      <c r="QGO26" s="12"/>
      <c r="QGP26" s="12"/>
      <c r="QGQ26" s="12"/>
      <c r="QGR26" s="12"/>
      <c r="QGS26" s="12"/>
      <c r="QGT26" s="12"/>
      <c r="QGU26" s="12"/>
      <c r="QGV26" s="12"/>
      <c r="QGW26" s="12"/>
      <c r="QGX26" s="12"/>
      <c r="QGY26" s="12"/>
      <c r="QGZ26" s="12"/>
      <c r="QHA26" s="12"/>
      <c r="QHB26" s="12"/>
      <c r="QHC26" s="12"/>
      <c r="QHD26" s="12"/>
      <c r="QHE26" s="12"/>
      <c r="QHF26" s="12"/>
      <c r="QHG26" s="12"/>
      <c r="QHH26" s="12"/>
      <c r="QHI26" s="12"/>
      <c r="QHJ26" s="12"/>
      <c r="QHK26" s="12"/>
      <c r="QHL26" s="12"/>
      <c r="QHM26" s="12"/>
      <c r="QHN26" s="12"/>
      <c r="QHO26" s="12"/>
      <c r="QHP26" s="12"/>
      <c r="QHQ26" s="12"/>
      <c r="QHR26" s="12"/>
      <c r="QHS26" s="12"/>
      <c r="QHT26" s="12"/>
      <c r="QHU26" s="12"/>
      <c r="QHV26" s="12"/>
      <c r="QHW26" s="12"/>
      <c r="QHX26" s="12"/>
      <c r="QHY26" s="12"/>
      <c r="QHZ26" s="12"/>
      <c r="QIA26" s="12"/>
      <c r="QIB26" s="12"/>
      <c r="QIC26" s="12"/>
      <c r="QID26" s="12"/>
      <c r="QIE26" s="12"/>
      <c r="QIF26" s="12"/>
      <c r="QIG26" s="12"/>
      <c r="QIH26" s="12"/>
      <c r="QII26" s="12"/>
      <c r="QIJ26" s="12"/>
      <c r="QIK26" s="12"/>
      <c r="QIL26" s="12"/>
      <c r="QIM26" s="12"/>
      <c r="QIN26" s="12"/>
      <c r="QIO26" s="12"/>
      <c r="QIP26" s="12"/>
      <c r="QIQ26" s="12"/>
      <c r="QIR26" s="12"/>
      <c r="QIS26" s="12"/>
      <c r="QIT26" s="12"/>
      <c r="QIU26" s="12"/>
      <c r="QIV26" s="12"/>
      <c r="QIW26" s="12"/>
      <c r="QIX26" s="12"/>
      <c r="QIY26" s="12"/>
      <c r="QIZ26" s="12"/>
      <c r="QJA26" s="12"/>
      <c r="QJB26" s="12"/>
      <c r="QJC26" s="12"/>
      <c r="QJD26" s="12"/>
      <c r="QJE26" s="12"/>
      <c r="QJF26" s="12"/>
      <c r="QJG26" s="12"/>
      <c r="QJH26" s="12"/>
      <c r="QJI26" s="12"/>
      <c r="QJJ26" s="12"/>
      <c r="QJK26" s="12"/>
      <c r="QJL26" s="12"/>
      <c r="QJM26" s="12"/>
      <c r="QJN26" s="12"/>
      <c r="QJO26" s="12"/>
      <c r="QJP26" s="12"/>
      <c r="QJQ26" s="12"/>
      <c r="QJR26" s="12"/>
      <c r="QJS26" s="12"/>
      <c r="QJT26" s="12"/>
      <c r="QJU26" s="12"/>
      <c r="QJV26" s="12"/>
      <c r="QJW26" s="12"/>
      <c r="QJX26" s="12"/>
      <c r="QJY26" s="12"/>
      <c r="QJZ26" s="12"/>
      <c r="QKA26" s="12"/>
      <c r="QKB26" s="12"/>
      <c r="QKC26" s="12"/>
      <c r="QKD26" s="12"/>
      <c r="QKE26" s="12"/>
      <c r="QKF26" s="12"/>
      <c r="QKG26" s="12"/>
      <c r="QKH26" s="12"/>
      <c r="QKI26" s="12"/>
      <c r="QKJ26" s="12"/>
      <c r="QKK26" s="12"/>
      <c r="QKL26" s="12"/>
      <c r="QKM26" s="12"/>
      <c r="QKN26" s="12"/>
      <c r="QKO26" s="12"/>
      <c r="QKP26" s="12"/>
      <c r="QKQ26" s="12"/>
      <c r="QKR26" s="12"/>
      <c r="QKS26" s="12"/>
      <c r="QKT26" s="12"/>
      <c r="QKU26" s="12"/>
      <c r="QKV26" s="12"/>
      <c r="QKW26" s="12"/>
      <c r="QKX26" s="12"/>
      <c r="QKY26" s="12"/>
      <c r="QKZ26" s="12"/>
      <c r="QLA26" s="12"/>
      <c r="QLB26" s="12"/>
      <c r="QLC26" s="12"/>
      <c r="QLD26" s="12"/>
      <c r="QLE26" s="12"/>
      <c r="QLF26" s="12"/>
      <c r="QLG26" s="12"/>
      <c r="QLH26" s="12"/>
      <c r="QLI26" s="12"/>
      <c r="QLJ26" s="12"/>
      <c r="QLK26" s="12"/>
      <c r="QLL26" s="12"/>
      <c r="QLM26" s="12"/>
      <c r="QLN26" s="12"/>
      <c r="QLO26" s="12"/>
      <c r="QLP26" s="12"/>
      <c r="QLQ26" s="12"/>
      <c r="QLR26" s="12"/>
      <c r="QLS26" s="12"/>
      <c r="QLT26" s="12"/>
      <c r="QLU26" s="12"/>
      <c r="QLV26" s="12"/>
      <c r="QLW26" s="12"/>
      <c r="QLX26" s="12"/>
      <c r="QLY26" s="12"/>
      <c r="QLZ26" s="12"/>
      <c r="QMA26" s="12"/>
      <c r="QMB26" s="12"/>
      <c r="QMC26" s="12"/>
      <c r="QMD26" s="12"/>
      <c r="QME26" s="12"/>
      <c r="QMF26" s="12"/>
      <c r="QMG26" s="12"/>
      <c r="QMH26" s="12"/>
      <c r="QMI26" s="12"/>
      <c r="QMJ26" s="12"/>
      <c r="QMK26" s="12"/>
      <c r="QML26" s="12"/>
      <c r="QMM26" s="12"/>
      <c r="QMN26" s="12"/>
      <c r="QMO26" s="12"/>
      <c r="QMP26" s="12"/>
      <c r="QMQ26" s="12"/>
      <c r="QMR26" s="12"/>
      <c r="QMS26" s="12"/>
      <c r="QMT26" s="12"/>
      <c r="QMU26" s="12"/>
      <c r="QMV26" s="12"/>
      <c r="QMW26" s="12"/>
      <c r="QMX26" s="12"/>
      <c r="QMY26" s="12"/>
      <c r="QMZ26" s="12"/>
      <c r="QNA26" s="12"/>
      <c r="QNB26" s="12"/>
      <c r="QNC26" s="12"/>
      <c r="QND26" s="12"/>
      <c r="QNE26" s="12"/>
      <c r="QNF26" s="12"/>
      <c r="QNG26" s="12"/>
      <c r="QNH26" s="12"/>
      <c r="QNI26" s="12"/>
      <c r="QNJ26" s="12"/>
      <c r="QNK26" s="12"/>
      <c r="QNL26" s="12"/>
      <c r="QNM26" s="12"/>
      <c r="QNN26" s="12"/>
      <c r="QNO26" s="12"/>
      <c r="QNP26" s="12"/>
      <c r="QNQ26" s="12"/>
      <c r="QNR26" s="12"/>
      <c r="QNS26" s="12"/>
      <c r="QNT26" s="12"/>
      <c r="QNU26" s="12"/>
      <c r="QNV26" s="12"/>
      <c r="QNW26" s="12"/>
      <c r="QNX26" s="12"/>
      <c r="QNY26" s="12"/>
      <c r="QNZ26" s="12"/>
      <c r="QOA26" s="12"/>
      <c r="QOB26" s="12"/>
      <c r="QOC26" s="12"/>
      <c r="QOD26" s="12"/>
      <c r="QOE26" s="12"/>
      <c r="QOF26" s="12"/>
      <c r="QOG26" s="12"/>
      <c r="QOH26" s="12"/>
      <c r="QOI26" s="12"/>
      <c r="QOJ26" s="12"/>
      <c r="QOK26" s="12"/>
      <c r="QOL26" s="12"/>
      <c r="QOM26" s="12"/>
      <c r="QON26" s="12"/>
      <c r="QOO26" s="12"/>
      <c r="QOP26" s="12"/>
      <c r="QOQ26" s="12"/>
      <c r="QOR26" s="12"/>
      <c r="QOS26" s="12"/>
      <c r="QOT26" s="12"/>
      <c r="QOU26" s="12"/>
      <c r="QOV26" s="12"/>
      <c r="QOW26" s="12"/>
      <c r="QOX26" s="12"/>
      <c r="QOY26" s="12"/>
      <c r="QOZ26" s="12"/>
      <c r="QPA26" s="12"/>
      <c r="QPB26" s="12"/>
      <c r="QPC26" s="12"/>
      <c r="QPD26" s="12"/>
      <c r="QPE26" s="12"/>
      <c r="QPF26" s="12"/>
      <c r="QPG26" s="12"/>
      <c r="QPH26" s="12"/>
      <c r="QPI26" s="12"/>
      <c r="QPJ26" s="12"/>
      <c r="QPK26" s="12"/>
      <c r="QPL26" s="12"/>
      <c r="QPM26" s="12"/>
      <c r="QPN26" s="12"/>
      <c r="QPO26" s="12"/>
      <c r="QPP26" s="12"/>
      <c r="QPQ26" s="12"/>
      <c r="QPR26" s="12"/>
      <c r="QPS26" s="12"/>
      <c r="QPT26" s="12"/>
      <c r="QPU26" s="12"/>
      <c r="QPV26" s="12"/>
      <c r="QPW26" s="12"/>
      <c r="QPX26" s="12"/>
      <c r="QPY26" s="12"/>
      <c r="QPZ26" s="12"/>
      <c r="QQA26" s="12"/>
      <c r="QQB26" s="12"/>
      <c r="QQC26" s="12"/>
      <c r="QQD26" s="12"/>
      <c r="QQE26" s="12"/>
      <c r="QQF26" s="12"/>
      <c r="QQG26" s="12"/>
      <c r="QQH26" s="12"/>
      <c r="QQI26" s="12"/>
      <c r="QQJ26" s="12"/>
      <c r="QQK26" s="12"/>
      <c r="QQL26" s="12"/>
      <c r="QQM26" s="12"/>
      <c r="QQN26" s="12"/>
      <c r="QQO26" s="12"/>
      <c r="QQP26" s="12"/>
      <c r="QQQ26" s="12"/>
      <c r="QQR26" s="12"/>
      <c r="QQS26" s="12"/>
      <c r="QQT26" s="12"/>
      <c r="QQU26" s="12"/>
      <c r="QQV26" s="12"/>
      <c r="QQW26" s="12"/>
      <c r="QQX26" s="12"/>
      <c r="QQY26" s="12"/>
      <c r="QQZ26" s="12"/>
      <c r="QRA26" s="12"/>
      <c r="QRB26" s="12"/>
      <c r="QRC26" s="12"/>
      <c r="QRD26" s="12"/>
      <c r="QRE26" s="12"/>
      <c r="QRF26" s="12"/>
      <c r="QRG26" s="12"/>
      <c r="QRH26" s="12"/>
      <c r="QRI26" s="12"/>
      <c r="QRJ26" s="12"/>
      <c r="QRK26" s="12"/>
      <c r="QRL26" s="12"/>
      <c r="QRM26" s="12"/>
      <c r="QRN26" s="12"/>
      <c r="QRO26" s="12"/>
      <c r="QRP26" s="12"/>
      <c r="QRQ26" s="12"/>
      <c r="QRR26" s="12"/>
      <c r="QRS26" s="12"/>
      <c r="QRT26" s="12"/>
      <c r="QRU26" s="12"/>
      <c r="QRV26" s="12"/>
      <c r="QRW26" s="12"/>
      <c r="QRX26" s="12"/>
      <c r="QRY26" s="12"/>
      <c r="QRZ26" s="12"/>
      <c r="QSA26" s="12"/>
      <c r="QSB26" s="12"/>
      <c r="QSC26" s="12"/>
      <c r="QSD26" s="12"/>
      <c r="QSE26" s="12"/>
      <c r="QSF26" s="12"/>
      <c r="QSG26" s="12"/>
      <c r="QSH26" s="12"/>
      <c r="QSI26" s="12"/>
      <c r="QSJ26" s="12"/>
      <c r="QSK26" s="12"/>
      <c r="QSL26" s="12"/>
      <c r="QSM26" s="12"/>
      <c r="QSN26" s="12"/>
      <c r="QSO26" s="12"/>
      <c r="QSP26" s="12"/>
      <c r="QSQ26" s="12"/>
      <c r="QSR26" s="12"/>
      <c r="QSS26" s="12"/>
      <c r="QST26" s="12"/>
      <c r="QSU26" s="12"/>
      <c r="QSV26" s="12"/>
      <c r="QSW26" s="12"/>
      <c r="QSX26" s="12"/>
      <c r="QSY26" s="12"/>
      <c r="QSZ26" s="12"/>
      <c r="QTA26" s="12"/>
      <c r="QTB26" s="12"/>
      <c r="QTC26" s="12"/>
      <c r="QTD26" s="12"/>
      <c r="QTE26" s="12"/>
      <c r="QTF26" s="12"/>
      <c r="QTG26" s="12"/>
      <c r="QTH26" s="12"/>
      <c r="QTI26" s="12"/>
      <c r="QTJ26" s="12"/>
      <c r="QTK26" s="12"/>
      <c r="QTL26" s="12"/>
      <c r="QTM26" s="12"/>
      <c r="QTN26" s="12"/>
      <c r="QTO26" s="12"/>
      <c r="QTP26" s="12"/>
      <c r="QTQ26" s="12"/>
      <c r="QTR26" s="12"/>
      <c r="QTS26" s="12"/>
      <c r="QTT26" s="12"/>
      <c r="QTU26" s="12"/>
      <c r="QTV26" s="12"/>
      <c r="QTW26" s="12"/>
      <c r="QTX26" s="12"/>
      <c r="QTY26" s="12"/>
      <c r="QTZ26" s="12"/>
      <c r="QUA26" s="12"/>
      <c r="QUB26" s="12"/>
      <c r="QUC26" s="12"/>
      <c r="QUD26" s="12"/>
      <c r="QUE26" s="12"/>
      <c r="QUF26" s="12"/>
      <c r="QUG26" s="12"/>
      <c r="QUH26" s="12"/>
      <c r="QUI26" s="12"/>
      <c r="QUJ26" s="12"/>
      <c r="QUK26" s="12"/>
      <c r="QUL26" s="12"/>
      <c r="QUM26" s="12"/>
      <c r="QUN26" s="12"/>
      <c r="QUO26" s="12"/>
      <c r="QUP26" s="12"/>
      <c r="QUQ26" s="12"/>
      <c r="QUR26" s="12"/>
      <c r="QUS26" s="12"/>
      <c r="QUT26" s="12"/>
      <c r="QUU26" s="12"/>
      <c r="QUV26" s="12"/>
      <c r="QUW26" s="12"/>
      <c r="QUX26" s="12"/>
      <c r="QUY26" s="12"/>
      <c r="QUZ26" s="12"/>
      <c r="QVA26" s="12"/>
      <c r="QVB26" s="12"/>
      <c r="QVC26" s="12"/>
      <c r="QVD26" s="12"/>
      <c r="QVE26" s="12"/>
      <c r="QVF26" s="12"/>
      <c r="QVG26" s="12"/>
      <c r="QVH26" s="12"/>
      <c r="QVI26" s="12"/>
      <c r="QVJ26" s="12"/>
      <c r="QVK26" s="12"/>
      <c r="QVL26" s="12"/>
      <c r="QVM26" s="12"/>
      <c r="QVN26" s="12"/>
      <c r="QVO26" s="12"/>
      <c r="QVP26" s="12"/>
      <c r="QVQ26" s="12"/>
      <c r="QVR26" s="12"/>
      <c r="QVS26" s="12"/>
      <c r="QVT26" s="12"/>
      <c r="QVU26" s="12"/>
      <c r="QVV26" s="12"/>
      <c r="QVW26" s="12"/>
      <c r="QVX26" s="12"/>
      <c r="QVY26" s="12"/>
      <c r="QVZ26" s="12"/>
      <c r="QWA26" s="12"/>
      <c r="QWB26" s="12"/>
      <c r="QWC26" s="12"/>
      <c r="QWD26" s="12"/>
      <c r="QWE26" s="12"/>
      <c r="QWF26" s="12"/>
      <c r="QWG26" s="12"/>
      <c r="QWH26" s="12"/>
      <c r="QWI26" s="12"/>
      <c r="QWJ26" s="12"/>
      <c r="QWK26" s="12"/>
      <c r="QWL26" s="12"/>
      <c r="QWM26" s="12"/>
      <c r="QWN26" s="12"/>
      <c r="QWO26" s="12"/>
      <c r="QWP26" s="12"/>
      <c r="QWQ26" s="12"/>
      <c r="QWR26" s="12"/>
      <c r="QWS26" s="12"/>
      <c r="QWT26" s="12"/>
      <c r="QWU26" s="12"/>
      <c r="QWV26" s="12"/>
      <c r="QWW26" s="12"/>
      <c r="QWX26" s="12"/>
      <c r="QWY26" s="12"/>
      <c r="QWZ26" s="12"/>
      <c r="QXA26" s="12"/>
      <c r="QXB26" s="12"/>
      <c r="QXC26" s="12"/>
      <c r="QXD26" s="12"/>
      <c r="QXE26" s="12"/>
      <c r="QXF26" s="12"/>
      <c r="QXG26" s="12"/>
      <c r="QXH26" s="12"/>
      <c r="QXI26" s="12"/>
      <c r="QXJ26" s="12"/>
      <c r="QXK26" s="12"/>
      <c r="QXL26" s="12"/>
      <c r="QXM26" s="12"/>
      <c r="QXN26" s="12"/>
      <c r="QXO26" s="12"/>
      <c r="QXP26" s="12"/>
      <c r="QXQ26" s="12"/>
      <c r="QXR26" s="12"/>
      <c r="QXS26" s="12"/>
      <c r="QXT26" s="12"/>
      <c r="QXU26" s="12"/>
      <c r="QXV26" s="12"/>
      <c r="QXW26" s="12"/>
      <c r="QXX26" s="12"/>
      <c r="QXY26" s="12"/>
      <c r="QXZ26" s="12"/>
      <c r="QYA26" s="12"/>
      <c r="QYB26" s="12"/>
      <c r="QYC26" s="12"/>
      <c r="QYD26" s="12"/>
      <c r="QYE26" s="12"/>
      <c r="QYF26" s="12"/>
      <c r="QYG26" s="12"/>
      <c r="QYH26" s="12"/>
      <c r="QYI26" s="12"/>
      <c r="QYJ26" s="12"/>
      <c r="QYK26" s="12"/>
      <c r="QYL26" s="12"/>
      <c r="QYM26" s="12"/>
      <c r="QYN26" s="12"/>
      <c r="QYO26" s="12"/>
      <c r="QYP26" s="12"/>
      <c r="QYQ26" s="12"/>
      <c r="QYR26" s="12"/>
      <c r="QYS26" s="12"/>
      <c r="QYT26" s="12"/>
      <c r="QYU26" s="12"/>
      <c r="QYV26" s="12"/>
      <c r="QYW26" s="12"/>
      <c r="QYX26" s="12"/>
      <c r="QYY26" s="12"/>
      <c r="QYZ26" s="12"/>
      <c r="QZA26" s="12"/>
      <c r="QZB26" s="12"/>
      <c r="QZC26" s="12"/>
      <c r="QZD26" s="12"/>
      <c r="QZE26" s="12"/>
      <c r="QZF26" s="12"/>
      <c r="QZG26" s="12"/>
      <c r="QZH26" s="12"/>
      <c r="QZI26" s="12"/>
      <c r="QZJ26" s="12"/>
      <c r="QZK26" s="12"/>
      <c r="QZL26" s="12"/>
      <c r="QZM26" s="12"/>
      <c r="QZN26" s="12"/>
      <c r="QZO26" s="12"/>
      <c r="QZP26" s="12"/>
      <c r="QZQ26" s="12"/>
      <c r="QZR26" s="12"/>
      <c r="QZS26" s="12"/>
      <c r="QZT26" s="12"/>
      <c r="QZU26" s="12"/>
      <c r="QZV26" s="12"/>
      <c r="QZW26" s="12"/>
      <c r="QZX26" s="12"/>
      <c r="QZY26" s="12"/>
      <c r="QZZ26" s="12"/>
      <c r="RAA26" s="12"/>
      <c r="RAB26" s="12"/>
      <c r="RAC26" s="12"/>
      <c r="RAD26" s="12"/>
      <c r="RAE26" s="12"/>
      <c r="RAF26" s="12"/>
      <c r="RAG26" s="12"/>
      <c r="RAH26" s="12"/>
      <c r="RAI26" s="12"/>
      <c r="RAJ26" s="12"/>
      <c r="RAK26" s="12"/>
      <c r="RAL26" s="12"/>
      <c r="RAM26" s="12"/>
      <c r="RAN26" s="12"/>
      <c r="RAO26" s="12"/>
      <c r="RAP26" s="12"/>
      <c r="RAQ26" s="12"/>
      <c r="RAR26" s="12"/>
      <c r="RAS26" s="12"/>
      <c r="RAT26" s="12"/>
      <c r="RAU26" s="12"/>
      <c r="RAV26" s="12"/>
      <c r="RAW26" s="12"/>
      <c r="RAX26" s="12"/>
      <c r="RAY26" s="12"/>
      <c r="RAZ26" s="12"/>
      <c r="RBA26" s="12"/>
      <c r="RBB26" s="12"/>
      <c r="RBC26" s="12"/>
      <c r="RBD26" s="12"/>
      <c r="RBE26" s="12"/>
      <c r="RBF26" s="12"/>
      <c r="RBG26" s="12"/>
      <c r="RBH26" s="12"/>
      <c r="RBI26" s="12"/>
      <c r="RBJ26" s="12"/>
      <c r="RBK26" s="12"/>
      <c r="RBL26" s="12"/>
      <c r="RBM26" s="12"/>
      <c r="RBN26" s="12"/>
      <c r="RBO26" s="12"/>
      <c r="RBP26" s="12"/>
      <c r="RBQ26" s="12"/>
      <c r="RBR26" s="12"/>
      <c r="RBS26" s="12"/>
      <c r="RBT26" s="12"/>
      <c r="RBU26" s="12"/>
      <c r="RBV26" s="12"/>
      <c r="RBW26" s="12"/>
      <c r="RBX26" s="12"/>
      <c r="RBY26" s="12"/>
      <c r="RBZ26" s="12"/>
      <c r="RCA26" s="12"/>
      <c r="RCB26" s="12"/>
      <c r="RCC26" s="12"/>
      <c r="RCD26" s="12"/>
      <c r="RCE26" s="12"/>
      <c r="RCF26" s="12"/>
      <c r="RCG26" s="12"/>
      <c r="RCH26" s="12"/>
      <c r="RCI26" s="12"/>
      <c r="RCJ26" s="12"/>
      <c r="RCK26" s="12"/>
      <c r="RCL26" s="12"/>
      <c r="RCM26" s="12"/>
      <c r="RCN26" s="12"/>
      <c r="RCO26" s="12"/>
      <c r="RCP26" s="12"/>
      <c r="RCQ26" s="12"/>
      <c r="RCR26" s="12"/>
      <c r="RCS26" s="12"/>
      <c r="RCT26" s="12"/>
      <c r="RCU26" s="12"/>
      <c r="RCV26" s="12"/>
      <c r="RCW26" s="12"/>
      <c r="RCX26" s="12"/>
      <c r="RCY26" s="12"/>
      <c r="RCZ26" s="12"/>
      <c r="RDA26" s="12"/>
      <c r="RDB26" s="12"/>
      <c r="RDC26" s="12"/>
      <c r="RDD26" s="12"/>
      <c r="RDE26" s="12"/>
      <c r="RDF26" s="12"/>
      <c r="RDG26" s="12"/>
      <c r="RDH26" s="12"/>
      <c r="RDI26" s="12"/>
      <c r="RDJ26" s="12"/>
      <c r="RDK26" s="12"/>
      <c r="RDL26" s="12"/>
      <c r="RDM26" s="12"/>
      <c r="RDN26" s="12"/>
      <c r="RDO26" s="12"/>
      <c r="RDP26" s="12"/>
      <c r="RDQ26" s="12"/>
      <c r="RDR26" s="12"/>
      <c r="RDS26" s="12"/>
      <c r="RDT26" s="12"/>
      <c r="RDU26" s="12"/>
      <c r="RDV26" s="12"/>
      <c r="RDW26" s="12"/>
      <c r="RDX26" s="12"/>
      <c r="RDY26" s="12"/>
      <c r="RDZ26" s="12"/>
      <c r="REA26" s="12"/>
      <c r="REB26" s="12"/>
      <c r="REC26" s="12"/>
      <c r="RED26" s="12"/>
      <c r="REE26" s="12"/>
      <c r="REF26" s="12"/>
      <c r="REG26" s="12"/>
      <c r="REH26" s="12"/>
      <c r="REI26" s="12"/>
      <c r="REJ26" s="12"/>
      <c r="REK26" s="12"/>
      <c r="REL26" s="12"/>
      <c r="REM26" s="12"/>
      <c r="REN26" s="12"/>
      <c r="REO26" s="12"/>
      <c r="REP26" s="12"/>
      <c r="REQ26" s="12"/>
      <c r="RER26" s="12"/>
      <c r="RES26" s="12"/>
      <c r="RET26" s="12"/>
      <c r="REU26" s="12"/>
      <c r="REV26" s="12"/>
      <c r="REW26" s="12"/>
      <c r="REX26" s="12"/>
      <c r="REY26" s="12"/>
      <c r="REZ26" s="12"/>
      <c r="RFA26" s="12"/>
      <c r="RFB26" s="12"/>
      <c r="RFC26" s="12"/>
      <c r="RFD26" s="12"/>
      <c r="RFE26" s="12"/>
      <c r="RFF26" s="12"/>
      <c r="RFG26" s="12"/>
      <c r="RFH26" s="12"/>
      <c r="RFI26" s="12"/>
      <c r="RFJ26" s="12"/>
      <c r="RFK26" s="12"/>
      <c r="RFL26" s="12"/>
      <c r="RFM26" s="12"/>
      <c r="RFN26" s="12"/>
      <c r="RFO26" s="12"/>
      <c r="RFP26" s="12"/>
      <c r="RFQ26" s="12"/>
      <c r="RFR26" s="12"/>
      <c r="RFS26" s="12"/>
      <c r="RFT26" s="12"/>
      <c r="RFU26" s="12"/>
      <c r="RFV26" s="12"/>
      <c r="RFW26" s="12"/>
      <c r="RFX26" s="12"/>
      <c r="RFY26" s="12"/>
      <c r="RFZ26" s="12"/>
      <c r="RGA26" s="12"/>
      <c r="RGB26" s="12"/>
      <c r="RGC26" s="12"/>
      <c r="RGD26" s="12"/>
      <c r="RGE26" s="12"/>
      <c r="RGF26" s="12"/>
      <c r="RGG26" s="12"/>
      <c r="RGH26" s="12"/>
      <c r="RGI26" s="12"/>
      <c r="RGJ26" s="12"/>
      <c r="RGK26" s="12"/>
      <c r="RGL26" s="12"/>
      <c r="RGM26" s="12"/>
      <c r="RGN26" s="12"/>
      <c r="RGO26" s="12"/>
      <c r="RGP26" s="12"/>
      <c r="RGQ26" s="12"/>
      <c r="RGR26" s="12"/>
      <c r="RGS26" s="12"/>
      <c r="RGT26" s="12"/>
      <c r="RGU26" s="12"/>
      <c r="RGV26" s="12"/>
      <c r="RGW26" s="12"/>
      <c r="RGX26" s="12"/>
      <c r="RGY26" s="12"/>
      <c r="RGZ26" s="12"/>
      <c r="RHA26" s="12"/>
      <c r="RHB26" s="12"/>
      <c r="RHC26" s="12"/>
      <c r="RHD26" s="12"/>
      <c r="RHE26" s="12"/>
      <c r="RHF26" s="12"/>
      <c r="RHG26" s="12"/>
      <c r="RHH26" s="12"/>
      <c r="RHI26" s="12"/>
      <c r="RHJ26" s="12"/>
      <c r="RHK26" s="12"/>
      <c r="RHL26" s="12"/>
      <c r="RHM26" s="12"/>
      <c r="RHN26" s="12"/>
      <c r="RHO26" s="12"/>
      <c r="RHP26" s="12"/>
      <c r="RHQ26" s="12"/>
      <c r="RHR26" s="12"/>
      <c r="RHS26" s="12"/>
      <c r="RHT26" s="12"/>
      <c r="RHU26" s="12"/>
      <c r="RHV26" s="12"/>
      <c r="RHW26" s="12"/>
      <c r="RHX26" s="12"/>
      <c r="RHY26" s="12"/>
      <c r="RHZ26" s="12"/>
      <c r="RIA26" s="12"/>
      <c r="RIB26" s="12"/>
      <c r="RIC26" s="12"/>
      <c r="RID26" s="12"/>
      <c r="RIE26" s="12"/>
      <c r="RIF26" s="12"/>
      <c r="RIG26" s="12"/>
      <c r="RIH26" s="12"/>
      <c r="RII26" s="12"/>
      <c r="RIJ26" s="12"/>
      <c r="RIK26" s="12"/>
      <c r="RIL26" s="12"/>
      <c r="RIM26" s="12"/>
      <c r="RIN26" s="12"/>
      <c r="RIO26" s="12"/>
      <c r="RIP26" s="12"/>
      <c r="RIQ26" s="12"/>
      <c r="RIR26" s="12"/>
      <c r="RIS26" s="12"/>
      <c r="RIT26" s="12"/>
      <c r="RIU26" s="12"/>
      <c r="RIV26" s="12"/>
      <c r="RIW26" s="12"/>
      <c r="RIX26" s="12"/>
      <c r="RIY26" s="12"/>
      <c r="RIZ26" s="12"/>
      <c r="RJA26" s="12"/>
      <c r="RJB26" s="12"/>
      <c r="RJC26" s="12"/>
      <c r="RJD26" s="12"/>
      <c r="RJE26" s="12"/>
      <c r="RJF26" s="12"/>
      <c r="RJG26" s="12"/>
      <c r="RJH26" s="12"/>
      <c r="RJI26" s="12"/>
      <c r="RJJ26" s="12"/>
      <c r="RJK26" s="12"/>
      <c r="RJL26" s="12"/>
      <c r="RJM26" s="12"/>
      <c r="RJN26" s="12"/>
      <c r="RJO26" s="12"/>
      <c r="RJP26" s="12"/>
      <c r="RJQ26" s="12"/>
      <c r="RJR26" s="12"/>
      <c r="RJS26" s="12"/>
      <c r="RJT26" s="12"/>
      <c r="RJU26" s="12"/>
      <c r="RJV26" s="12"/>
      <c r="RJW26" s="12"/>
      <c r="RJX26" s="12"/>
      <c r="RJY26" s="12"/>
      <c r="RJZ26" s="12"/>
      <c r="RKA26" s="12"/>
      <c r="RKB26" s="12"/>
      <c r="RKC26" s="12"/>
      <c r="RKD26" s="12"/>
      <c r="RKE26" s="12"/>
      <c r="RKF26" s="12"/>
      <c r="RKG26" s="12"/>
      <c r="RKH26" s="12"/>
      <c r="RKI26" s="12"/>
      <c r="RKJ26" s="12"/>
      <c r="RKK26" s="12"/>
      <c r="RKL26" s="12"/>
      <c r="RKM26" s="12"/>
      <c r="RKN26" s="12"/>
      <c r="RKO26" s="12"/>
      <c r="RKP26" s="12"/>
      <c r="RKQ26" s="12"/>
      <c r="RKR26" s="12"/>
      <c r="RKS26" s="12"/>
      <c r="RKT26" s="12"/>
      <c r="RKU26" s="12"/>
      <c r="RKV26" s="12"/>
      <c r="RKW26" s="12"/>
      <c r="RKX26" s="12"/>
      <c r="RKY26" s="12"/>
      <c r="RKZ26" s="12"/>
      <c r="RLA26" s="12"/>
      <c r="RLB26" s="12"/>
      <c r="RLC26" s="12"/>
      <c r="RLD26" s="12"/>
      <c r="RLE26" s="12"/>
      <c r="RLF26" s="12"/>
      <c r="RLG26" s="12"/>
      <c r="RLH26" s="12"/>
      <c r="RLI26" s="12"/>
      <c r="RLJ26" s="12"/>
      <c r="RLK26" s="12"/>
      <c r="RLL26" s="12"/>
      <c r="RLM26" s="12"/>
      <c r="RLN26" s="12"/>
      <c r="RLO26" s="12"/>
      <c r="RLP26" s="12"/>
      <c r="RLQ26" s="12"/>
      <c r="RLR26" s="12"/>
      <c r="RLS26" s="12"/>
      <c r="RLT26" s="12"/>
      <c r="RLU26" s="12"/>
      <c r="RLV26" s="12"/>
      <c r="RLW26" s="12"/>
      <c r="RLX26" s="12"/>
      <c r="RLY26" s="12"/>
      <c r="RLZ26" s="12"/>
      <c r="RMA26" s="12"/>
      <c r="RMB26" s="12"/>
      <c r="RMC26" s="12"/>
      <c r="RMD26" s="12"/>
      <c r="RME26" s="12"/>
      <c r="RMF26" s="12"/>
      <c r="RMG26" s="12"/>
      <c r="RMH26" s="12"/>
      <c r="RMI26" s="12"/>
      <c r="RMJ26" s="12"/>
      <c r="RMK26" s="12"/>
      <c r="RML26" s="12"/>
      <c r="RMM26" s="12"/>
      <c r="RMN26" s="12"/>
      <c r="RMO26" s="12"/>
      <c r="RMP26" s="12"/>
      <c r="RMQ26" s="12"/>
      <c r="RMR26" s="12"/>
      <c r="RMS26" s="12"/>
      <c r="RMT26" s="12"/>
      <c r="RMU26" s="12"/>
      <c r="RMV26" s="12"/>
      <c r="RMW26" s="12"/>
      <c r="RMX26" s="12"/>
      <c r="RMY26" s="12"/>
      <c r="RMZ26" s="12"/>
      <c r="RNA26" s="12"/>
      <c r="RNB26" s="12"/>
      <c r="RNC26" s="12"/>
      <c r="RND26" s="12"/>
      <c r="RNE26" s="12"/>
      <c r="RNF26" s="12"/>
      <c r="RNG26" s="12"/>
      <c r="RNH26" s="12"/>
      <c r="RNI26" s="12"/>
      <c r="RNJ26" s="12"/>
      <c r="RNK26" s="12"/>
      <c r="RNL26" s="12"/>
      <c r="RNM26" s="12"/>
      <c r="RNN26" s="12"/>
      <c r="RNO26" s="12"/>
      <c r="RNP26" s="12"/>
      <c r="RNQ26" s="12"/>
      <c r="RNR26" s="12"/>
      <c r="RNS26" s="12"/>
      <c r="RNT26" s="12"/>
      <c r="RNU26" s="12"/>
      <c r="RNV26" s="12"/>
      <c r="RNW26" s="12"/>
      <c r="RNX26" s="12"/>
      <c r="RNY26" s="12"/>
      <c r="RNZ26" s="12"/>
      <c r="ROA26" s="12"/>
      <c r="ROB26" s="12"/>
      <c r="ROC26" s="12"/>
      <c r="ROD26" s="12"/>
      <c r="ROE26" s="12"/>
      <c r="ROF26" s="12"/>
      <c r="ROG26" s="12"/>
      <c r="ROH26" s="12"/>
      <c r="ROI26" s="12"/>
      <c r="ROJ26" s="12"/>
      <c r="ROK26" s="12"/>
      <c r="ROL26" s="12"/>
      <c r="ROM26" s="12"/>
      <c r="RON26" s="12"/>
      <c r="ROO26" s="12"/>
      <c r="ROP26" s="12"/>
      <c r="ROQ26" s="12"/>
      <c r="ROR26" s="12"/>
      <c r="ROS26" s="12"/>
      <c r="ROT26" s="12"/>
      <c r="ROU26" s="12"/>
      <c r="ROV26" s="12"/>
      <c r="ROW26" s="12"/>
      <c r="ROX26" s="12"/>
      <c r="ROY26" s="12"/>
      <c r="ROZ26" s="12"/>
      <c r="RPA26" s="12"/>
      <c r="RPB26" s="12"/>
      <c r="RPC26" s="12"/>
      <c r="RPD26" s="12"/>
      <c r="RPE26" s="12"/>
      <c r="RPF26" s="12"/>
      <c r="RPG26" s="12"/>
      <c r="RPH26" s="12"/>
      <c r="RPI26" s="12"/>
      <c r="RPJ26" s="12"/>
      <c r="RPK26" s="12"/>
      <c r="RPL26" s="12"/>
      <c r="RPM26" s="12"/>
      <c r="RPN26" s="12"/>
      <c r="RPO26" s="12"/>
      <c r="RPP26" s="12"/>
      <c r="RPQ26" s="12"/>
      <c r="RPR26" s="12"/>
      <c r="RPS26" s="12"/>
      <c r="RPT26" s="12"/>
      <c r="RPU26" s="12"/>
      <c r="RPV26" s="12"/>
      <c r="RPW26" s="12"/>
      <c r="RPX26" s="12"/>
      <c r="RPY26" s="12"/>
      <c r="RPZ26" s="12"/>
      <c r="RQA26" s="12"/>
      <c r="RQB26" s="12"/>
      <c r="RQC26" s="12"/>
      <c r="RQD26" s="12"/>
      <c r="RQE26" s="12"/>
      <c r="RQF26" s="12"/>
      <c r="RQG26" s="12"/>
      <c r="RQH26" s="12"/>
      <c r="RQI26" s="12"/>
      <c r="RQJ26" s="12"/>
      <c r="RQK26" s="12"/>
      <c r="RQL26" s="12"/>
      <c r="RQM26" s="12"/>
      <c r="RQN26" s="12"/>
      <c r="RQO26" s="12"/>
      <c r="RQP26" s="12"/>
      <c r="RQQ26" s="12"/>
      <c r="RQR26" s="12"/>
      <c r="RQS26" s="12"/>
      <c r="RQT26" s="12"/>
      <c r="RQU26" s="12"/>
      <c r="RQV26" s="12"/>
      <c r="RQW26" s="12"/>
      <c r="RQX26" s="12"/>
      <c r="RQY26" s="12"/>
      <c r="RQZ26" s="12"/>
      <c r="RRA26" s="12"/>
      <c r="RRB26" s="12"/>
      <c r="RRC26" s="12"/>
      <c r="RRD26" s="12"/>
      <c r="RRE26" s="12"/>
      <c r="RRF26" s="12"/>
      <c r="RRG26" s="12"/>
      <c r="RRH26" s="12"/>
      <c r="RRI26" s="12"/>
      <c r="RRJ26" s="12"/>
      <c r="RRK26" s="12"/>
      <c r="RRL26" s="12"/>
      <c r="RRM26" s="12"/>
      <c r="RRN26" s="12"/>
      <c r="RRO26" s="12"/>
      <c r="RRP26" s="12"/>
      <c r="RRQ26" s="12"/>
      <c r="RRR26" s="12"/>
      <c r="RRS26" s="12"/>
      <c r="RRT26" s="12"/>
      <c r="RRU26" s="12"/>
      <c r="RRV26" s="12"/>
      <c r="RRW26" s="12"/>
      <c r="RRX26" s="12"/>
      <c r="RRY26" s="12"/>
      <c r="RRZ26" s="12"/>
      <c r="RSA26" s="12"/>
      <c r="RSB26" s="12"/>
      <c r="RSC26" s="12"/>
      <c r="RSD26" s="12"/>
      <c r="RSE26" s="12"/>
      <c r="RSF26" s="12"/>
      <c r="RSG26" s="12"/>
      <c r="RSH26" s="12"/>
      <c r="RSI26" s="12"/>
      <c r="RSJ26" s="12"/>
      <c r="RSK26" s="12"/>
      <c r="RSL26" s="12"/>
      <c r="RSM26" s="12"/>
      <c r="RSN26" s="12"/>
      <c r="RSO26" s="12"/>
      <c r="RSP26" s="12"/>
      <c r="RSQ26" s="12"/>
      <c r="RSR26" s="12"/>
      <c r="RSS26" s="12"/>
      <c r="RST26" s="12"/>
      <c r="RSU26" s="12"/>
      <c r="RSV26" s="12"/>
      <c r="RSW26" s="12"/>
      <c r="RSX26" s="12"/>
      <c r="RSY26" s="12"/>
      <c r="RSZ26" s="12"/>
      <c r="RTA26" s="12"/>
      <c r="RTB26" s="12"/>
      <c r="RTC26" s="12"/>
      <c r="RTD26" s="12"/>
      <c r="RTE26" s="12"/>
      <c r="RTF26" s="12"/>
      <c r="RTG26" s="12"/>
      <c r="RTH26" s="12"/>
      <c r="RTI26" s="12"/>
      <c r="RTJ26" s="12"/>
      <c r="RTK26" s="12"/>
      <c r="RTL26" s="12"/>
      <c r="RTM26" s="12"/>
      <c r="RTN26" s="12"/>
      <c r="RTO26" s="12"/>
      <c r="RTP26" s="12"/>
      <c r="RTQ26" s="12"/>
      <c r="RTR26" s="12"/>
      <c r="RTS26" s="12"/>
      <c r="RTT26" s="12"/>
      <c r="RTU26" s="12"/>
      <c r="RTV26" s="12"/>
      <c r="RTW26" s="12"/>
      <c r="RTX26" s="12"/>
      <c r="RTY26" s="12"/>
      <c r="RTZ26" s="12"/>
      <c r="RUA26" s="12"/>
      <c r="RUB26" s="12"/>
      <c r="RUC26" s="12"/>
      <c r="RUD26" s="12"/>
      <c r="RUE26" s="12"/>
      <c r="RUF26" s="12"/>
      <c r="RUG26" s="12"/>
      <c r="RUH26" s="12"/>
      <c r="RUI26" s="12"/>
      <c r="RUJ26" s="12"/>
      <c r="RUK26" s="12"/>
      <c r="RUL26" s="12"/>
      <c r="RUM26" s="12"/>
      <c r="RUN26" s="12"/>
      <c r="RUO26" s="12"/>
      <c r="RUP26" s="12"/>
      <c r="RUQ26" s="12"/>
      <c r="RUR26" s="12"/>
      <c r="RUS26" s="12"/>
      <c r="RUT26" s="12"/>
      <c r="RUU26" s="12"/>
      <c r="RUV26" s="12"/>
      <c r="RUW26" s="12"/>
      <c r="RUX26" s="12"/>
      <c r="RUY26" s="12"/>
      <c r="RUZ26" s="12"/>
      <c r="RVA26" s="12"/>
      <c r="RVB26" s="12"/>
      <c r="RVC26" s="12"/>
      <c r="RVD26" s="12"/>
      <c r="RVE26" s="12"/>
      <c r="RVF26" s="12"/>
      <c r="RVG26" s="12"/>
      <c r="RVH26" s="12"/>
      <c r="RVI26" s="12"/>
      <c r="RVJ26" s="12"/>
      <c r="RVK26" s="12"/>
      <c r="RVL26" s="12"/>
      <c r="RVM26" s="12"/>
      <c r="RVN26" s="12"/>
      <c r="RVO26" s="12"/>
      <c r="RVP26" s="12"/>
      <c r="RVQ26" s="12"/>
      <c r="RVR26" s="12"/>
      <c r="RVS26" s="12"/>
      <c r="RVT26" s="12"/>
      <c r="RVU26" s="12"/>
      <c r="RVV26" s="12"/>
      <c r="RVW26" s="12"/>
      <c r="RVX26" s="12"/>
      <c r="RVY26" s="12"/>
      <c r="RVZ26" s="12"/>
      <c r="RWA26" s="12"/>
      <c r="RWB26" s="12"/>
      <c r="RWC26" s="12"/>
      <c r="RWD26" s="12"/>
      <c r="RWE26" s="12"/>
      <c r="RWF26" s="12"/>
      <c r="RWG26" s="12"/>
      <c r="RWH26" s="12"/>
      <c r="RWI26" s="12"/>
      <c r="RWJ26" s="12"/>
      <c r="RWK26" s="12"/>
      <c r="RWL26" s="12"/>
      <c r="RWM26" s="12"/>
      <c r="RWN26" s="12"/>
      <c r="RWO26" s="12"/>
      <c r="RWP26" s="12"/>
      <c r="RWQ26" s="12"/>
      <c r="RWR26" s="12"/>
      <c r="RWS26" s="12"/>
      <c r="RWT26" s="12"/>
      <c r="RWU26" s="12"/>
      <c r="RWV26" s="12"/>
      <c r="RWW26" s="12"/>
      <c r="RWX26" s="12"/>
      <c r="RWY26" s="12"/>
      <c r="RWZ26" s="12"/>
      <c r="RXA26" s="12"/>
      <c r="RXB26" s="12"/>
      <c r="RXC26" s="12"/>
      <c r="RXD26" s="12"/>
      <c r="RXE26" s="12"/>
      <c r="RXF26" s="12"/>
      <c r="RXG26" s="12"/>
      <c r="RXH26" s="12"/>
      <c r="RXI26" s="12"/>
      <c r="RXJ26" s="12"/>
      <c r="RXK26" s="12"/>
      <c r="RXL26" s="12"/>
      <c r="RXM26" s="12"/>
      <c r="RXN26" s="12"/>
      <c r="RXO26" s="12"/>
      <c r="RXP26" s="12"/>
      <c r="RXQ26" s="12"/>
      <c r="RXR26" s="12"/>
      <c r="RXS26" s="12"/>
      <c r="RXT26" s="12"/>
      <c r="RXU26" s="12"/>
      <c r="RXV26" s="12"/>
      <c r="RXW26" s="12"/>
      <c r="RXX26" s="12"/>
      <c r="RXY26" s="12"/>
      <c r="RXZ26" s="12"/>
      <c r="RYA26" s="12"/>
      <c r="RYB26" s="12"/>
      <c r="RYC26" s="12"/>
      <c r="RYD26" s="12"/>
      <c r="RYE26" s="12"/>
      <c r="RYF26" s="12"/>
      <c r="RYG26" s="12"/>
      <c r="RYH26" s="12"/>
      <c r="RYI26" s="12"/>
      <c r="RYJ26" s="12"/>
      <c r="RYK26" s="12"/>
      <c r="RYL26" s="12"/>
      <c r="RYM26" s="12"/>
      <c r="RYN26" s="12"/>
      <c r="RYO26" s="12"/>
      <c r="RYP26" s="12"/>
      <c r="RYQ26" s="12"/>
      <c r="RYR26" s="12"/>
      <c r="RYS26" s="12"/>
      <c r="RYT26" s="12"/>
      <c r="RYU26" s="12"/>
      <c r="RYV26" s="12"/>
      <c r="RYW26" s="12"/>
      <c r="RYX26" s="12"/>
      <c r="RYY26" s="12"/>
      <c r="RYZ26" s="12"/>
      <c r="RZA26" s="12"/>
      <c r="RZB26" s="12"/>
      <c r="RZC26" s="12"/>
      <c r="RZD26" s="12"/>
      <c r="RZE26" s="12"/>
      <c r="RZF26" s="12"/>
      <c r="RZG26" s="12"/>
      <c r="RZH26" s="12"/>
      <c r="RZI26" s="12"/>
      <c r="RZJ26" s="12"/>
      <c r="RZK26" s="12"/>
      <c r="RZL26" s="12"/>
      <c r="RZM26" s="12"/>
      <c r="RZN26" s="12"/>
      <c r="RZO26" s="12"/>
      <c r="RZP26" s="12"/>
      <c r="RZQ26" s="12"/>
      <c r="RZR26" s="12"/>
      <c r="RZS26" s="12"/>
      <c r="RZT26" s="12"/>
      <c r="RZU26" s="12"/>
      <c r="RZV26" s="12"/>
      <c r="RZW26" s="12"/>
      <c r="RZX26" s="12"/>
      <c r="RZY26" s="12"/>
      <c r="RZZ26" s="12"/>
      <c r="SAA26" s="12"/>
      <c r="SAB26" s="12"/>
      <c r="SAC26" s="12"/>
      <c r="SAD26" s="12"/>
      <c r="SAE26" s="12"/>
      <c r="SAF26" s="12"/>
      <c r="SAG26" s="12"/>
      <c r="SAH26" s="12"/>
      <c r="SAI26" s="12"/>
      <c r="SAJ26" s="12"/>
      <c r="SAK26" s="12"/>
      <c r="SAL26" s="12"/>
      <c r="SAM26" s="12"/>
      <c r="SAN26" s="12"/>
      <c r="SAO26" s="12"/>
      <c r="SAP26" s="12"/>
      <c r="SAQ26" s="12"/>
      <c r="SAR26" s="12"/>
      <c r="SAS26" s="12"/>
      <c r="SAT26" s="12"/>
      <c r="SAU26" s="12"/>
      <c r="SAV26" s="12"/>
      <c r="SAW26" s="12"/>
      <c r="SAX26" s="12"/>
      <c r="SAY26" s="12"/>
      <c r="SAZ26" s="12"/>
      <c r="SBA26" s="12"/>
      <c r="SBB26" s="12"/>
      <c r="SBC26" s="12"/>
      <c r="SBD26" s="12"/>
      <c r="SBE26" s="12"/>
      <c r="SBF26" s="12"/>
      <c r="SBG26" s="12"/>
      <c r="SBH26" s="12"/>
      <c r="SBI26" s="12"/>
      <c r="SBJ26" s="12"/>
      <c r="SBK26" s="12"/>
      <c r="SBL26" s="12"/>
      <c r="SBM26" s="12"/>
      <c r="SBN26" s="12"/>
      <c r="SBO26" s="12"/>
      <c r="SBP26" s="12"/>
      <c r="SBQ26" s="12"/>
      <c r="SBR26" s="12"/>
      <c r="SBS26" s="12"/>
      <c r="SBT26" s="12"/>
      <c r="SBU26" s="12"/>
      <c r="SBV26" s="12"/>
      <c r="SBW26" s="12"/>
      <c r="SBX26" s="12"/>
      <c r="SBY26" s="12"/>
      <c r="SBZ26" s="12"/>
      <c r="SCA26" s="12"/>
      <c r="SCB26" s="12"/>
      <c r="SCC26" s="12"/>
      <c r="SCD26" s="12"/>
      <c r="SCE26" s="12"/>
      <c r="SCF26" s="12"/>
      <c r="SCG26" s="12"/>
      <c r="SCH26" s="12"/>
      <c r="SCI26" s="12"/>
      <c r="SCJ26" s="12"/>
      <c r="SCK26" s="12"/>
      <c r="SCL26" s="12"/>
      <c r="SCM26" s="12"/>
      <c r="SCN26" s="12"/>
      <c r="SCO26" s="12"/>
      <c r="SCP26" s="12"/>
      <c r="SCQ26" s="12"/>
      <c r="SCR26" s="12"/>
      <c r="SCS26" s="12"/>
      <c r="SCT26" s="12"/>
      <c r="SCU26" s="12"/>
      <c r="SCV26" s="12"/>
      <c r="SCW26" s="12"/>
      <c r="SCX26" s="12"/>
      <c r="SCY26" s="12"/>
      <c r="SCZ26" s="12"/>
      <c r="SDA26" s="12"/>
      <c r="SDB26" s="12"/>
      <c r="SDC26" s="12"/>
      <c r="SDD26" s="12"/>
      <c r="SDE26" s="12"/>
      <c r="SDF26" s="12"/>
      <c r="SDG26" s="12"/>
      <c r="SDH26" s="12"/>
      <c r="SDI26" s="12"/>
      <c r="SDJ26" s="12"/>
      <c r="SDK26" s="12"/>
      <c r="SDL26" s="12"/>
      <c r="SDM26" s="12"/>
      <c r="SDN26" s="12"/>
      <c r="SDO26" s="12"/>
      <c r="SDP26" s="12"/>
      <c r="SDQ26" s="12"/>
      <c r="SDR26" s="12"/>
      <c r="SDS26" s="12"/>
      <c r="SDT26" s="12"/>
      <c r="SDU26" s="12"/>
      <c r="SDV26" s="12"/>
      <c r="SDW26" s="12"/>
      <c r="SDX26" s="12"/>
      <c r="SDY26" s="12"/>
      <c r="SDZ26" s="12"/>
      <c r="SEA26" s="12"/>
      <c r="SEB26" s="12"/>
      <c r="SEC26" s="12"/>
      <c r="SED26" s="12"/>
      <c r="SEE26" s="12"/>
      <c r="SEF26" s="12"/>
      <c r="SEG26" s="12"/>
      <c r="SEH26" s="12"/>
      <c r="SEI26" s="12"/>
      <c r="SEJ26" s="12"/>
      <c r="SEK26" s="12"/>
      <c r="SEL26" s="12"/>
      <c r="SEM26" s="12"/>
      <c r="SEN26" s="12"/>
      <c r="SEO26" s="12"/>
      <c r="SEP26" s="12"/>
      <c r="SEQ26" s="12"/>
      <c r="SER26" s="12"/>
      <c r="SES26" s="12"/>
      <c r="SET26" s="12"/>
      <c r="SEU26" s="12"/>
      <c r="SEV26" s="12"/>
      <c r="SEW26" s="12"/>
      <c r="SEX26" s="12"/>
      <c r="SEY26" s="12"/>
      <c r="SEZ26" s="12"/>
      <c r="SFA26" s="12"/>
      <c r="SFB26" s="12"/>
      <c r="SFC26" s="12"/>
      <c r="SFD26" s="12"/>
      <c r="SFE26" s="12"/>
      <c r="SFF26" s="12"/>
      <c r="SFG26" s="12"/>
      <c r="SFH26" s="12"/>
      <c r="SFI26" s="12"/>
      <c r="SFJ26" s="12"/>
      <c r="SFK26" s="12"/>
      <c r="SFL26" s="12"/>
      <c r="SFM26" s="12"/>
      <c r="SFN26" s="12"/>
      <c r="SFO26" s="12"/>
      <c r="SFP26" s="12"/>
      <c r="SFQ26" s="12"/>
      <c r="SFR26" s="12"/>
      <c r="SFS26" s="12"/>
      <c r="SFT26" s="12"/>
      <c r="SFU26" s="12"/>
      <c r="SFV26" s="12"/>
      <c r="SFW26" s="12"/>
      <c r="SFX26" s="12"/>
      <c r="SFY26" s="12"/>
      <c r="SFZ26" s="12"/>
      <c r="SGA26" s="12"/>
      <c r="SGB26" s="12"/>
      <c r="SGC26" s="12"/>
      <c r="SGD26" s="12"/>
      <c r="SGE26" s="12"/>
      <c r="SGF26" s="12"/>
      <c r="SGG26" s="12"/>
      <c r="SGH26" s="12"/>
      <c r="SGI26" s="12"/>
      <c r="SGJ26" s="12"/>
      <c r="SGK26" s="12"/>
      <c r="SGL26" s="12"/>
      <c r="SGM26" s="12"/>
      <c r="SGN26" s="12"/>
      <c r="SGO26" s="12"/>
      <c r="SGP26" s="12"/>
      <c r="SGQ26" s="12"/>
      <c r="SGR26" s="12"/>
      <c r="SGS26" s="12"/>
      <c r="SGT26" s="12"/>
      <c r="SGU26" s="12"/>
      <c r="SGV26" s="12"/>
      <c r="SGW26" s="12"/>
      <c r="SGX26" s="12"/>
      <c r="SGY26" s="12"/>
      <c r="SGZ26" s="12"/>
      <c r="SHA26" s="12"/>
      <c r="SHB26" s="12"/>
      <c r="SHC26" s="12"/>
      <c r="SHD26" s="12"/>
      <c r="SHE26" s="12"/>
      <c r="SHF26" s="12"/>
      <c r="SHG26" s="12"/>
      <c r="SHH26" s="12"/>
      <c r="SHI26" s="12"/>
      <c r="SHJ26" s="12"/>
      <c r="SHK26" s="12"/>
      <c r="SHL26" s="12"/>
      <c r="SHM26" s="12"/>
      <c r="SHN26" s="12"/>
      <c r="SHO26" s="12"/>
      <c r="SHP26" s="12"/>
      <c r="SHQ26" s="12"/>
      <c r="SHR26" s="12"/>
      <c r="SHS26" s="12"/>
      <c r="SHT26" s="12"/>
      <c r="SHU26" s="12"/>
      <c r="SHV26" s="12"/>
      <c r="SHW26" s="12"/>
      <c r="SHX26" s="12"/>
      <c r="SHY26" s="12"/>
      <c r="SHZ26" s="12"/>
      <c r="SIA26" s="12"/>
      <c r="SIB26" s="12"/>
      <c r="SIC26" s="12"/>
      <c r="SID26" s="12"/>
      <c r="SIE26" s="12"/>
      <c r="SIF26" s="12"/>
      <c r="SIG26" s="12"/>
      <c r="SIH26" s="12"/>
      <c r="SII26" s="12"/>
      <c r="SIJ26" s="12"/>
      <c r="SIK26" s="12"/>
      <c r="SIL26" s="12"/>
      <c r="SIM26" s="12"/>
      <c r="SIN26" s="12"/>
      <c r="SIO26" s="12"/>
      <c r="SIP26" s="12"/>
      <c r="SIQ26" s="12"/>
      <c r="SIR26" s="12"/>
      <c r="SIS26" s="12"/>
      <c r="SIT26" s="12"/>
      <c r="SIU26" s="12"/>
      <c r="SIV26" s="12"/>
      <c r="SIW26" s="12"/>
      <c r="SIX26" s="12"/>
      <c r="SIY26" s="12"/>
      <c r="SIZ26" s="12"/>
      <c r="SJA26" s="12"/>
      <c r="SJB26" s="12"/>
      <c r="SJC26" s="12"/>
      <c r="SJD26" s="12"/>
      <c r="SJE26" s="12"/>
      <c r="SJF26" s="12"/>
      <c r="SJG26" s="12"/>
      <c r="SJH26" s="12"/>
      <c r="SJI26" s="12"/>
      <c r="SJJ26" s="12"/>
      <c r="SJK26" s="12"/>
      <c r="SJL26" s="12"/>
      <c r="SJM26" s="12"/>
      <c r="SJN26" s="12"/>
      <c r="SJO26" s="12"/>
      <c r="SJP26" s="12"/>
      <c r="SJQ26" s="12"/>
      <c r="SJR26" s="12"/>
      <c r="SJS26" s="12"/>
      <c r="SJT26" s="12"/>
      <c r="SJU26" s="12"/>
      <c r="SJV26" s="12"/>
      <c r="SJW26" s="12"/>
      <c r="SJX26" s="12"/>
      <c r="SJY26" s="12"/>
      <c r="SJZ26" s="12"/>
      <c r="SKA26" s="12"/>
      <c r="SKB26" s="12"/>
      <c r="SKC26" s="12"/>
      <c r="SKD26" s="12"/>
      <c r="SKE26" s="12"/>
      <c r="SKF26" s="12"/>
      <c r="SKG26" s="12"/>
      <c r="SKH26" s="12"/>
      <c r="SKI26" s="12"/>
      <c r="SKJ26" s="12"/>
      <c r="SKK26" s="12"/>
      <c r="SKL26" s="12"/>
      <c r="SKM26" s="12"/>
      <c r="SKN26" s="12"/>
      <c r="SKO26" s="12"/>
      <c r="SKP26" s="12"/>
      <c r="SKQ26" s="12"/>
      <c r="SKR26" s="12"/>
      <c r="SKS26" s="12"/>
      <c r="SKT26" s="12"/>
      <c r="SKU26" s="12"/>
      <c r="SKV26" s="12"/>
      <c r="SKW26" s="12"/>
      <c r="SKX26" s="12"/>
      <c r="SKY26" s="12"/>
      <c r="SKZ26" s="12"/>
      <c r="SLA26" s="12"/>
      <c r="SLB26" s="12"/>
      <c r="SLC26" s="12"/>
      <c r="SLD26" s="12"/>
      <c r="SLE26" s="12"/>
      <c r="SLF26" s="12"/>
      <c r="SLG26" s="12"/>
      <c r="SLH26" s="12"/>
      <c r="SLI26" s="12"/>
      <c r="SLJ26" s="12"/>
      <c r="SLK26" s="12"/>
      <c r="SLL26" s="12"/>
      <c r="SLM26" s="12"/>
      <c r="SLN26" s="12"/>
      <c r="SLO26" s="12"/>
      <c r="SLP26" s="12"/>
      <c r="SLQ26" s="12"/>
      <c r="SLR26" s="12"/>
      <c r="SLS26" s="12"/>
      <c r="SLT26" s="12"/>
      <c r="SLU26" s="12"/>
      <c r="SLV26" s="12"/>
      <c r="SLW26" s="12"/>
      <c r="SLX26" s="12"/>
      <c r="SLY26" s="12"/>
      <c r="SLZ26" s="12"/>
      <c r="SMA26" s="12"/>
      <c r="SMB26" s="12"/>
      <c r="SMC26" s="12"/>
      <c r="SMD26" s="12"/>
      <c r="SME26" s="12"/>
      <c r="SMF26" s="12"/>
      <c r="SMG26" s="12"/>
      <c r="SMH26" s="12"/>
      <c r="SMI26" s="12"/>
      <c r="SMJ26" s="12"/>
      <c r="SMK26" s="12"/>
      <c r="SML26" s="12"/>
      <c r="SMM26" s="12"/>
      <c r="SMN26" s="12"/>
      <c r="SMO26" s="12"/>
      <c r="SMP26" s="12"/>
      <c r="SMQ26" s="12"/>
      <c r="SMR26" s="12"/>
      <c r="SMS26" s="12"/>
      <c r="SMT26" s="12"/>
      <c r="SMU26" s="12"/>
      <c r="SMV26" s="12"/>
      <c r="SMW26" s="12"/>
      <c r="SMX26" s="12"/>
      <c r="SMY26" s="12"/>
      <c r="SMZ26" s="12"/>
      <c r="SNA26" s="12"/>
      <c r="SNB26" s="12"/>
      <c r="SNC26" s="12"/>
      <c r="SND26" s="12"/>
      <c r="SNE26" s="12"/>
      <c r="SNF26" s="12"/>
      <c r="SNG26" s="12"/>
      <c r="SNH26" s="12"/>
      <c r="SNI26" s="12"/>
      <c r="SNJ26" s="12"/>
      <c r="SNK26" s="12"/>
      <c r="SNL26" s="12"/>
      <c r="SNM26" s="12"/>
      <c r="SNN26" s="12"/>
      <c r="SNO26" s="12"/>
      <c r="SNP26" s="12"/>
      <c r="SNQ26" s="12"/>
      <c r="SNR26" s="12"/>
      <c r="SNS26" s="12"/>
      <c r="SNT26" s="12"/>
      <c r="SNU26" s="12"/>
      <c r="SNV26" s="12"/>
      <c r="SNW26" s="12"/>
      <c r="SNX26" s="12"/>
      <c r="SNY26" s="12"/>
      <c r="SNZ26" s="12"/>
      <c r="SOA26" s="12"/>
      <c r="SOB26" s="12"/>
      <c r="SOC26" s="12"/>
      <c r="SOD26" s="12"/>
      <c r="SOE26" s="12"/>
      <c r="SOF26" s="12"/>
      <c r="SOG26" s="12"/>
      <c r="SOH26" s="12"/>
      <c r="SOI26" s="12"/>
      <c r="SOJ26" s="12"/>
      <c r="SOK26" s="12"/>
      <c r="SOL26" s="12"/>
      <c r="SOM26" s="12"/>
      <c r="SON26" s="12"/>
      <c r="SOO26" s="12"/>
      <c r="SOP26" s="12"/>
      <c r="SOQ26" s="12"/>
      <c r="SOR26" s="12"/>
      <c r="SOS26" s="12"/>
      <c r="SOT26" s="12"/>
      <c r="SOU26" s="12"/>
      <c r="SOV26" s="12"/>
      <c r="SOW26" s="12"/>
      <c r="SOX26" s="12"/>
      <c r="SOY26" s="12"/>
      <c r="SOZ26" s="12"/>
      <c r="SPA26" s="12"/>
      <c r="SPB26" s="12"/>
      <c r="SPC26" s="12"/>
      <c r="SPD26" s="12"/>
      <c r="SPE26" s="12"/>
      <c r="SPF26" s="12"/>
      <c r="SPG26" s="12"/>
      <c r="SPH26" s="12"/>
      <c r="SPI26" s="12"/>
      <c r="SPJ26" s="12"/>
      <c r="SPK26" s="12"/>
      <c r="SPL26" s="12"/>
      <c r="SPM26" s="12"/>
      <c r="SPN26" s="12"/>
      <c r="SPO26" s="12"/>
      <c r="SPP26" s="12"/>
      <c r="SPQ26" s="12"/>
      <c r="SPR26" s="12"/>
      <c r="SPS26" s="12"/>
      <c r="SPT26" s="12"/>
      <c r="SPU26" s="12"/>
      <c r="SPV26" s="12"/>
      <c r="SPW26" s="12"/>
      <c r="SPX26" s="12"/>
      <c r="SPY26" s="12"/>
      <c r="SPZ26" s="12"/>
      <c r="SQA26" s="12"/>
      <c r="SQB26" s="12"/>
      <c r="SQC26" s="12"/>
      <c r="SQD26" s="12"/>
      <c r="SQE26" s="12"/>
      <c r="SQF26" s="12"/>
      <c r="SQG26" s="12"/>
      <c r="SQH26" s="12"/>
      <c r="SQI26" s="12"/>
      <c r="SQJ26" s="12"/>
      <c r="SQK26" s="12"/>
      <c r="SQL26" s="12"/>
      <c r="SQM26" s="12"/>
      <c r="SQN26" s="12"/>
      <c r="SQO26" s="12"/>
      <c r="SQP26" s="12"/>
      <c r="SQQ26" s="12"/>
      <c r="SQR26" s="12"/>
      <c r="SQS26" s="12"/>
      <c r="SQT26" s="12"/>
      <c r="SQU26" s="12"/>
      <c r="SQV26" s="12"/>
      <c r="SQW26" s="12"/>
      <c r="SQX26" s="12"/>
      <c r="SQY26" s="12"/>
      <c r="SQZ26" s="12"/>
      <c r="SRA26" s="12"/>
      <c r="SRB26" s="12"/>
      <c r="SRC26" s="12"/>
      <c r="SRD26" s="12"/>
      <c r="SRE26" s="12"/>
      <c r="SRF26" s="12"/>
      <c r="SRG26" s="12"/>
      <c r="SRH26" s="12"/>
      <c r="SRI26" s="12"/>
      <c r="SRJ26" s="12"/>
      <c r="SRK26" s="12"/>
      <c r="SRL26" s="12"/>
      <c r="SRM26" s="12"/>
      <c r="SRN26" s="12"/>
      <c r="SRO26" s="12"/>
      <c r="SRP26" s="12"/>
      <c r="SRQ26" s="12"/>
      <c r="SRR26" s="12"/>
      <c r="SRS26" s="12"/>
      <c r="SRT26" s="12"/>
      <c r="SRU26" s="12"/>
      <c r="SRV26" s="12"/>
      <c r="SRW26" s="12"/>
      <c r="SRX26" s="12"/>
      <c r="SRY26" s="12"/>
      <c r="SRZ26" s="12"/>
      <c r="SSA26" s="12"/>
      <c r="SSB26" s="12"/>
      <c r="SSC26" s="12"/>
      <c r="SSD26" s="12"/>
      <c r="SSE26" s="12"/>
      <c r="SSF26" s="12"/>
      <c r="SSG26" s="12"/>
      <c r="SSH26" s="12"/>
      <c r="SSI26" s="12"/>
      <c r="SSJ26" s="12"/>
      <c r="SSK26" s="12"/>
      <c r="SSL26" s="12"/>
      <c r="SSM26" s="12"/>
      <c r="SSN26" s="12"/>
      <c r="SSO26" s="12"/>
      <c r="SSP26" s="12"/>
      <c r="SSQ26" s="12"/>
      <c r="SSR26" s="12"/>
      <c r="SSS26" s="12"/>
      <c r="SST26" s="12"/>
      <c r="SSU26" s="12"/>
      <c r="SSV26" s="12"/>
      <c r="SSW26" s="12"/>
      <c r="SSX26" s="12"/>
      <c r="SSY26" s="12"/>
      <c r="SSZ26" s="12"/>
      <c r="STA26" s="12"/>
      <c r="STB26" s="12"/>
      <c r="STC26" s="12"/>
      <c r="STD26" s="12"/>
      <c r="STE26" s="12"/>
      <c r="STF26" s="12"/>
      <c r="STG26" s="12"/>
      <c r="STH26" s="12"/>
      <c r="STI26" s="12"/>
      <c r="STJ26" s="12"/>
      <c r="STK26" s="12"/>
      <c r="STL26" s="12"/>
      <c r="STM26" s="12"/>
      <c r="STN26" s="12"/>
      <c r="STO26" s="12"/>
      <c r="STP26" s="12"/>
      <c r="STQ26" s="12"/>
      <c r="STR26" s="12"/>
      <c r="STS26" s="12"/>
      <c r="STT26" s="12"/>
      <c r="STU26" s="12"/>
      <c r="STV26" s="12"/>
      <c r="STW26" s="12"/>
      <c r="STX26" s="12"/>
      <c r="STY26" s="12"/>
      <c r="STZ26" s="12"/>
      <c r="SUA26" s="12"/>
      <c r="SUB26" s="12"/>
      <c r="SUC26" s="12"/>
      <c r="SUD26" s="12"/>
      <c r="SUE26" s="12"/>
      <c r="SUF26" s="12"/>
      <c r="SUG26" s="12"/>
      <c r="SUH26" s="12"/>
      <c r="SUI26" s="12"/>
      <c r="SUJ26" s="12"/>
      <c r="SUK26" s="12"/>
      <c r="SUL26" s="12"/>
      <c r="SUM26" s="12"/>
      <c r="SUN26" s="12"/>
      <c r="SUO26" s="12"/>
      <c r="SUP26" s="12"/>
      <c r="SUQ26" s="12"/>
      <c r="SUR26" s="12"/>
      <c r="SUS26" s="12"/>
      <c r="SUT26" s="12"/>
      <c r="SUU26" s="12"/>
      <c r="SUV26" s="12"/>
      <c r="SUW26" s="12"/>
      <c r="SUX26" s="12"/>
      <c r="SUY26" s="12"/>
      <c r="SUZ26" s="12"/>
      <c r="SVA26" s="12"/>
      <c r="SVB26" s="12"/>
      <c r="SVC26" s="12"/>
      <c r="SVD26" s="12"/>
      <c r="SVE26" s="12"/>
      <c r="SVF26" s="12"/>
      <c r="SVG26" s="12"/>
      <c r="SVH26" s="12"/>
      <c r="SVI26" s="12"/>
      <c r="SVJ26" s="12"/>
      <c r="SVK26" s="12"/>
      <c r="SVL26" s="12"/>
      <c r="SVM26" s="12"/>
      <c r="SVN26" s="12"/>
      <c r="SVO26" s="12"/>
      <c r="SVP26" s="12"/>
      <c r="SVQ26" s="12"/>
      <c r="SVR26" s="12"/>
      <c r="SVS26" s="12"/>
      <c r="SVT26" s="12"/>
      <c r="SVU26" s="12"/>
      <c r="SVV26" s="12"/>
      <c r="SVW26" s="12"/>
      <c r="SVX26" s="12"/>
      <c r="SVY26" s="12"/>
      <c r="SVZ26" s="12"/>
      <c r="SWA26" s="12"/>
      <c r="SWB26" s="12"/>
      <c r="SWC26" s="12"/>
      <c r="SWD26" s="12"/>
      <c r="SWE26" s="12"/>
      <c r="SWF26" s="12"/>
      <c r="SWG26" s="12"/>
      <c r="SWH26" s="12"/>
      <c r="SWI26" s="12"/>
      <c r="SWJ26" s="12"/>
      <c r="SWK26" s="12"/>
      <c r="SWL26" s="12"/>
      <c r="SWM26" s="12"/>
      <c r="SWN26" s="12"/>
      <c r="SWO26" s="12"/>
      <c r="SWP26" s="12"/>
      <c r="SWQ26" s="12"/>
      <c r="SWR26" s="12"/>
      <c r="SWS26" s="12"/>
      <c r="SWT26" s="12"/>
      <c r="SWU26" s="12"/>
      <c r="SWV26" s="12"/>
      <c r="SWW26" s="12"/>
      <c r="SWX26" s="12"/>
      <c r="SWY26" s="12"/>
      <c r="SWZ26" s="12"/>
      <c r="SXA26" s="12"/>
      <c r="SXB26" s="12"/>
      <c r="SXC26" s="12"/>
      <c r="SXD26" s="12"/>
      <c r="SXE26" s="12"/>
      <c r="SXF26" s="12"/>
      <c r="SXG26" s="12"/>
      <c r="SXH26" s="12"/>
      <c r="SXI26" s="12"/>
      <c r="SXJ26" s="12"/>
      <c r="SXK26" s="12"/>
      <c r="SXL26" s="12"/>
      <c r="SXM26" s="12"/>
      <c r="SXN26" s="12"/>
      <c r="SXO26" s="12"/>
      <c r="SXP26" s="12"/>
      <c r="SXQ26" s="12"/>
      <c r="SXR26" s="12"/>
      <c r="SXS26" s="12"/>
      <c r="SXT26" s="12"/>
      <c r="SXU26" s="12"/>
      <c r="SXV26" s="12"/>
      <c r="SXW26" s="12"/>
      <c r="SXX26" s="12"/>
      <c r="SXY26" s="12"/>
      <c r="SXZ26" s="12"/>
      <c r="SYA26" s="12"/>
      <c r="SYB26" s="12"/>
      <c r="SYC26" s="12"/>
      <c r="SYD26" s="12"/>
      <c r="SYE26" s="12"/>
      <c r="SYF26" s="12"/>
      <c r="SYG26" s="12"/>
      <c r="SYH26" s="12"/>
      <c r="SYI26" s="12"/>
      <c r="SYJ26" s="12"/>
      <c r="SYK26" s="12"/>
      <c r="SYL26" s="12"/>
      <c r="SYM26" s="12"/>
      <c r="SYN26" s="12"/>
      <c r="SYO26" s="12"/>
      <c r="SYP26" s="12"/>
      <c r="SYQ26" s="12"/>
      <c r="SYR26" s="12"/>
      <c r="SYS26" s="12"/>
      <c r="SYT26" s="12"/>
      <c r="SYU26" s="12"/>
      <c r="SYV26" s="12"/>
      <c r="SYW26" s="12"/>
      <c r="SYX26" s="12"/>
      <c r="SYY26" s="12"/>
      <c r="SYZ26" s="12"/>
      <c r="SZA26" s="12"/>
      <c r="SZB26" s="12"/>
      <c r="SZC26" s="12"/>
      <c r="SZD26" s="12"/>
      <c r="SZE26" s="12"/>
      <c r="SZF26" s="12"/>
      <c r="SZG26" s="12"/>
      <c r="SZH26" s="12"/>
      <c r="SZI26" s="12"/>
      <c r="SZJ26" s="12"/>
      <c r="SZK26" s="12"/>
      <c r="SZL26" s="12"/>
      <c r="SZM26" s="12"/>
      <c r="SZN26" s="12"/>
      <c r="SZO26" s="12"/>
      <c r="SZP26" s="12"/>
      <c r="SZQ26" s="12"/>
      <c r="SZR26" s="12"/>
      <c r="SZS26" s="12"/>
      <c r="SZT26" s="12"/>
      <c r="SZU26" s="12"/>
      <c r="SZV26" s="12"/>
      <c r="SZW26" s="12"/>
      <c r="SZX26" s="12"/>
      <c r="SZY26" s="12"/>
      <c r="SZZ26" s="12"/>
      <c r="TAA26" s="12"/>
      <c r="TAB26" s="12"/>
      <c r="TAC26" s="12"/>
      <c r="TAD26" s="12"/>
      <c r="TAE26" s="12"/>
      <c r="TAF26" s="12"/>
      <c r="TAG26" s="12"/>
      <c r="TAH26" s="12"/>
      <c r="TAI26" s="12"/>
      <c r="TAJ26" s="12"/>
      <c r="TAK26" s="12"/>
      <c r="TAL26" s="12"/>
      <c r="TAM26" s="12"/>
      <c r="TAN26" s="12"/>
      <c r="TAO26" s="12"/>
      <c r="TAP26" s="12"/>
      <c r="TAQ26" s="12"/>
      <c r="TAR26" s="12"/>
      <c r="TAS26" s="12"/>
      <c r="TAT26" s="12"/>
      <c r="TAU26" s="12"/>
      <c r="TAV26" s="12"/>
      <c r="TAW26" s="12"/>
      <c r="TAX26" s="12"/>
      <c r="TAY26" s="12"/>
      <c r="TAZ26" s="12"/>
      <c r="TBA26" s="12"/>
      <c r="TBB26" s="12"/>
      <c r="TBC26" s="12"/>
      <c r="TBD26" s="12"/>
      <c r="TBE26" s="12"/>
      <c r="TBF26" s="12"/>
      <c r="TBG26" s="12"/>
      <c r="TBH26" s="12"/>
      <c r="TBI26" s="12"/>
      <c r="TBJ26" s="12"/>
      <c r="TBK26" s="12"/>
      <c r="TBL26" s="12"/>
      <c r="TBM26" s="12"/>
      <c r="TBN26" s="12"/>
      <c r="TBO26" s="12"/>
      <c r="TBP26" s="12"/>
      <c r="TBQ26" s="12"/>
      <c r="TBR26" s="12"/>
      <c r="TBS26" s="12"/>
      <c r="TBT26" s="12"/>
      <c r="TBU26" s="12"/>
      <c r="TBV26" s="12"/>
      <c r="TBW26" s="12"/>
      <c r="TBX26" s="12"/>
      <c r="TBY26" s="12"/>
      <c r="TBZ26" s="12"/>
      <c r="TCA26" s="12"/>
      <c r="TCB26" s="12"/>
      <c r="TCC26" s="12"/>
      <c r="TCD26" s="12"/>
      <c r="TCE26" s="12"/>
      <c r="TCF26" s="12"/>
      <c r="TCG26" s="12"/>
      <c r="TCH26" s="12"/>
      <c r="TCI26" s="12"/>
      <c r="TCJ26" s="12"/>
      <c r="TCK26" s="12"/>
      <c r="TCL26" s="12"/>
      <c r="TCM26" s="12"/>
      <c r="TCN26" s="12"/>
      <c r="TCO26" s="12"/>
      <c r="TCP26" s="12"/>
      <c r="TCQ26" s="12"/>
      <c r="TCR26" s="12"/>
      <c r="TCS26" s="12"/>
      <c r="TCT26" s="12"/>
      <c r="TCU26" s="12"/>
      <c r="TCV26" s="12"/>
      <c r="TCW26" s="12"/>
      <c r="TCX26" s="12"/>
      <c r="TCY26" s="12"/>
      <c r="TCZ26" s="12"/>
      <c r="TDA26" s="12"/>
      <c r="TDB26" s="12"/>
      <c r="TDC26" s="12"/>
      <c r="TDD26" s="12"/>
      <c r="TDE26" s="12"/>
      <c r="TDF26" s="12"/>
      <c r="TDG26" s="12"/>
      <c r="TDH26" s="12"/>
      <c r="TDI26" s="12"/>
      <c r="TDJ26" s="12"/>
      <c r="TDK26" s="12"/>
      <c r="TDL26" s="12"/>
      <c r="TDM26" s="12"/>
      <c r="TDN26" s="12"/>
      <c r="TDO26" s="12"/>
      <c r="TDP26" s="12"/>
      <c r="TDQ26" s="12"/>
      <c r="TDR26" s="12"/>
      <c r="TDS26" s="12"/>
      <c r="TDT26" s="12"/>
      <c r="TDU26" s="12"/>
      <c r="TDV26" s="12"/>
      <c r="TDW26" s="12"/>
      <c r="TDX26" s="12"/>
      <c r="TDY26" s="12"/>
      <c r="TDZ26" s="12"/>
      <c r="TEA26" s="12"/>
      <c r="TEB26" s="12"/>
      <c r="TEC26" s="12"/>
      <c r="TED26" s="12"/>
      <c r="TEE26" s="12"/>
      <c r="TEF26" s="12"/>
      <c r="TEG26" s="12"/>
      <c r="TEH26" s="12"/>
      <c r="TEI26" s="12"/>
      <c r="TEJ26" s="12"/>
      <c r="TEK26" s="12"/>
      <c r="TEL26" s="12"/>
      <c r="TEM26" s="12"/>
      <c r="TEN26" s="12"/>
      <c r="TEO26" s="12"/>
      <c r="TEP26" s="12"/>
      <c r="TEQ26" s="12"/>
      <c r="TER26" s="12"/>
      <c r="TES26" s="12"/>
      <c r="TET26" s="12"/>
      <c r="TEU26" s="12"/>
      <c r="TEV26" s="12"/>
      <c r="TEW26" s="12"/>
      <c r="TEX26" s="12"/>
      <c r="TEY26" s="12"/>
      <c r="TEZ26" s="12"/>
      <c r="TFA26" s="12"/>
      <c r="TFB26" s="12"/>
      <c r="TFC26" s="12"/>
      <c r="TFD26" s="12"/>
      <c r="TFE26" s="12"/>
      <c r="TFF26" s="12"/>
      <c r="TFG26" s="12"/>
      <c r="TFH26" s="12"/>
      <c r="TFI26" s="12"/>
      <c r="TFJ26" s="12"/>
      <c r="TFK26" s="12"/>
      <c r="TFL26" s="12"/>
      <c r="TFM26" s="12"/>
      <c r="TFN26" s="12"/>
      <c r="TFO26" s="12"/>
      <c r="TFP26" s="12"/>
      <c r="TFQ26" s="12"/>
      <c r="TFR26" s="12"/>
      <c r="TFS26" s="12"/>
      <c r="TFT26" s="12"/>
      <c r="TFU26" s="12"/>
      <c r="TFV26" s="12"/>
      <c r="TFW26" s="12"/>
      <c r="TFX26" s="12"/>
      <c r="TFY26" s="12"/>
      <c r="TFZ26" s="12"/>
      <c r="TGA26" s="12"/>
      <c r="TGB26" s="12"/>
      <c r="TGC26" s="12"/>
      <c r="TGD26" s="12"/>
      <c r="TGE26" s="12"/>
      <c r="TGF26" s="12"/>
      <c r="TGG26" s="12"/>
      <c r="TGH26" s="12"/>
      <c r="TGI26" s="12"/>
      <c r="TGJ26" s="12"/>
      <c r="TGK26" s="12"/>
      <c r="TGL26" s="12"/>
      <c r="TGM26" s="12"/>
      <c r="TGN26" s="12"/>
      <c r="TGO26" s="12"/>
      <c r="TGP26" s="12"/>
      <c r="TGQ26" s="12"/>
      <c r="TGR26" s="12"/>
      <c r="TGS26" s="12"/>
      <c r="TGT26" s="12"/>
      <c r="TGU26" s="12"/>
      <c r="TGV26" s="12"/>
      <c r="TGW26" s="12"/>
      <c r="TGX26" s="12"/>
      <c r="TGY26" s="12"/>
      <c r="TGZ26" s="12"/>
      <c r="THA26" s="12"/>
      <c r="THB26" s="12"/>
      <c r="THC26" s="12"/>
      <c r="THD26" s="12"/>
      <c r="THE26" s="12"/>
      <c r="THF26" s="12"/>
      <c r="THG26" s="12"/>
      <c r="THH26" s="12"/>
      <c r="THI26" s="12"/>
      <c r="THJ26" s="12"/>
      <c r="THK26" s="12"/>
      <c r="THL26" s="12"/>
      <c r="THM26" s="12"/>
      <c r="THN26" s="12"/>
      <c r="THO26" s="12"/>
      <c r="THP26" s="12"/>
      <c r="THQ26" s="12"/>
      <c r="THR26" s="12"/>
      <c r="THS26" s="12"/>
      <c r="THT26" s="12"/>
      <c r="THU26" s="12"/>
      <c r="THV26" s="12"/>
      <c r="THW26" s="12"/>
      <c r="THX26" s="12"/>
      <c r="THY26" s="12"/>
      <c r="THZ26" s="12"/>
      <c r="TIA26" s="12"/>
      <c r="TIB26" s="12"/>
      <c r="TIC26" s="12"/>
      <c r="TID26" s="12"/>
      <c r="TIE26" s="12"/>
      <c r="TIF26" s="12"/>
      <c r="TIG26" s="12"/>
      <c r="TIH26" s="12"/>
      <c r="TII26" s="12"/>
      <c r="TIJ26" s="12"/>
      <c r="TIK26" s="12"/>
      <c r="TIL26" s="12"/>
      <c r="TIM26" s="12"/>
      <c r="TIN26" s="12"/>
      <c r="TIO26" s="12"/>
      <c r="TIP26" s="12"/>
      <c r="TIQ26" s="12"/>
      <c r="TIR26" s="12"/>
      <c r="TIS26" s="12"/>
      <c r="TIT26" s="12"/>
      <c r="TIU26" s="12"/>
      <c r="TIV26" s="12"/>
      <c r="TIW26" s="12"/>
      <c r="TIX26" s="12"/>
      <c r="TIY26" s="12"/>
      <c r="TIZ26" s="12"/>
      <c r="TJA26" s="12"/>
      <c r="TJB26" s="12"/>
      <c r="TJC26" s="12"/>
      <c r="TJD26" s="12"/>
      <c r="TJE26" s="12"/>
      <c r="TJF26" s="12"/>
      <c r="TJG26" s="12"/>
      <c r="TJH26" s="12"/>
      <c r="TJI26" s="12"/>
      <c r="TJJ26" s="12"/>
      <c r="TJK26" s="12"/>
      <c r="TJL26" s="12"/>
      <c r="TJM26" s="12"/>
      <c r="TJN26" s="12"/>
      <c r="TJO26" s="12"/>
      <c r="TJP26" s="12"/>
      <c r="TJQ26" s="12"/>
      <c r="TJR26" s="12"/>
      <c r="TJS26" s="12"/>
      <c r="TJT26" s="12"/>
      <c r="TJU26" s="12"/>
      <c r="TJV26" s="12"/>
      <c r="TJW26" s="12"/>
      <c r="TJX26" s="12"/>
      <c r="TJY26" s="12"/>
      <c r="TJZ26" s="12"/>
      <c r="TKA26" s="12"/>
      <c r="TKB26" s="12"/>
      <c r="TKC26" s="12"/>
      <c r="TKD26" s="12"/>
      <c r="TKE26" s="12"/>
      <c r="TKF26" s="12"/>
      <c r="TKG26" s="12"/>
      <c r="TKH26" s="12"/>
      <c r="TKI26" s="12"/>
      <c r="TKJ26" s="12"/>
      <c r="TKK26" s="12"/>
      <c r="TKL26" s="12"/>
      <c r="TKM26" s="12"/>
      <c r="TKN26" s="12"/>
      <c r="TKO26" s="12"/>
      <c r="TKP26" s="12"/>
      <c r="TKQ26" s="12"/>
      <c r="TKR26" s="12"/>
      <c r="TKS26" s="12"/>
      <c r="TKT26" s="12"/>
      <c r="TKU26" s="12"/>
      <c r="TKV26" s="12"/>
      <c r="TKW26" s="12"/>
      <c r="TKX26" s="12"/>
      <c r="TKY26" s="12"/>
      <c r="TKZ26" s="12"/>
      <c r="TLA26" s="12"/>
      <c r="TLB26" s="12"/>
      <c r="TLC26" s="12"/>
      <c r="TLD26" s="12"/>
      <c r="TLE26" s="12"/>
      <c r="TLF26" s="12"/>
      <c r="TLG26" s="12"/>
      <c r="TLH26" s="12"/>
      <c r="TLI26" s="12"/>
      <c r="TLJ26" s="12"/>
      <c r="TLK26" s="12"/>
      <c r="TLL26" s="12"/>
      <c r="TLM26" s="12"/>
      <c r="TLN26" s="12"/>
      <c r="TLO26" s="12"/>
      <c r="TLP26" s="12"/>
      <c r="TLQ26" s="12"/>
      <c r="TLR26" s="12"/>
      <c r="TLS26" s="12"/>
      <c r="TLT26" s="12"/>
      <c r="TLU26" s="12"/>
      <c r="TLV26" s="12"/>
      <c r="TLW26" s="12"/>
      <c r="TLX26" s="12"/>
      <c r="TLY26" s="12"/>
      <c r="TLZ26" s="12"/>
      <c r="TMA26" s="12"/>
      <c r="TMB26" s="12"/>
      <c r="TMC26" s="12"/>
      <c r="TMD26" s="12"/>
      <c r="TME26" s="12"/>
      <c r="TMF26" s="12"/>
      <c r="TMG26" s="12"/>
      <c r="TMH26" s="12"/>
      <c r="TMI26" s="12"/>
      <c r="TMJ26" s="12"/>
      <c r="TMK26" s="12"/>
      <c r="TML26" s="12"/>
      <c r="TMM26" s="12"/>
      <c r="TMN26" s="12"/>
      <c r="TMO26" s="12"/>
      <c r="TMP26" s="12"/>
      <c r="TMQ26" s="12"/>
      <c r="TMR26" s="12"/>
      <c r="TMS26" s="12"/>
      <c r="TMT26" s="12"/>
      <c r="TMU26" s="12"/>
      <c r="TMV26" s="12"/>
      <c r="TMW26" s="12"/>
      <c r="TMX26" s="12"/>
      <c r="TMY26" s="12"/>
      <c r="TMZ26" s="12"/>
      <c r="TNA26" s="12"/>
      <c r="TNB26" s="12"/>
      <c r="TNC26" s="12"/>
      <c r="TND26" s="12"/>
      <c r="TNE26" s="12"/>
      <c r="TNF26" s="12"/>
      <c r="TNG26" s="12"/>
      <c r="TNH26" s="12"/>
      <c r="TNI26" s="12"/>
      <c r="TNJ26" s="12"/>
      <c r="TNK26" s="12"/>
      <c r="TNL26" s="12"/>
      <c r="TNM26" s="12"/>
      <c r="TNN26" s="12"/>
      <c r="TNO26" s="12"/>
      <c r="TNP26" s="12"/>
      <c r="TNQ26" s="12"/>
      <c r="TNR26" s="12"/>
      <c r="TNS26" s="12"/>
      <c r="TNT26" s="12"/>
      <c r="TNU26" s="12"/>
      <c r="TNV26" s="12"/>
      <c r="TNW26" s="12"/>
      <c r="TNX26" s="12"/>
      <c r="TNY26" s="12"/>
      <c r="TNZ26" s="12"/>
      <c r="TOA26" s="12"/>
      <c r="TOB26" s="12"/>
      <c r="TOC26" s="12"/>
      <c r="TOD26" s="12"/>
      <c r="TOE26" s="12"/>
      <c r="TOF26" s="12"/>
      <c r="TOG26" s="12"/>
      <c r="TOH26" s="12"/>
      <c r="TOI26" s="12"/>
      <c r="TOJ26" s="12"/>
      <c r="TOK26" s="12"/>
      <c r="TOL26" s="12"/>
      <c r="TOM26" s="12"/>
      <c r="TON26" s="12"/>
      <c r="TOO26" s="12"/>
      <c r="TOP26" s="12"/>
      <c r="TOQ26" s="12"/>
      <c r="TOR26" s="12"/>
      <c r="TOS26" s="12"/>
      <c r="TOT26" s="12"/>
      <c r="TOU26" s="12"/>
      <c r="TOV26" s="12"/>
      <c r="TOW26" s="12"/>
      <c r="TOX26" s="12"/>
      <c r="TOY26" s="12"/>
      <c r="TOZ26" s="12"/>
      <c r="TPA26" s="12"/>
      <c r="TPB26" s="12"/>
      <c r="TPC26" s="12"/>
      <c r="TPD26" s="12"/>
      <c r="TPE26" s="12"/>
      <c r="TPF26" s="12"/>
      <c r="TPG26" s="12"/>
      <c r="TPH26" s="12"/>
      <c r="TPI26" s="12"/>
      <c r="TPJ26" s="12"/>
      <c r="TPK26" s="12"/>
      <c r="TPL26" s="12"/>
      <c r="TPM26" s="12"/>
      <c r="TPN26" s="12"/>
      <c r="TPO26" s="12"/>
      <c r="TPP26" s="12"/>
      <c r="TPQ26" s="12"/>
      <c r="TPR26" s="12"/>
      <c r="TPS26" s="12"/>
      <c r="TPT26" s="12"/>
      <c r="TPU26" s="12"/>
      <c r="TPV26" s="12"/>
      <c r="TPW26" s="12"/>
      <c r="TPX26" s="12"/>
      <c r="TPY26" s="12"/>
      <c r="TPZ26" s="12"/>
      <c r="TQA26" s="12"/>
      <c r="TQB26" s="12"/>
      <c r="TQC26" s="12"/>
      <c r="TQD26" s="12"/>
      <c r="TQE26" s="12"/>
      <c r="TQF26" s="12"/>
      <c r="TQG26" s="12"/>
      <c r="TQH26" s="12"/>
      <c r="TQI26" s="12"/>
      <c r="TQJ26" s="12"/>
      <c r="TQK26" s="12"/>
      <c r="TQL26" s="12"/>
      <c r="TQM26" s="12"/>
      <c r="TQN26" s="12"/>
      <c r="TQO26" s="12"/>
      <c r="TQP26" s="12"/>
      <c r="TQQ26" s="12"/>
      <c r="TQR26" s="12"/>
      <c r="TQS26" s="12"/>
      <c r="TQT26" s="12"/>
      <c r="TQU26" s="12"/>
      <c r="TQV26" s="12"/>
      <c r="TQW26" s="12"/>
      <c r="TQX26" s="12"/>
      <c r="TQY26" s="12"/>
      <c r="TQZ26" s="12"/>
      <c r="TRA26" s="12"/>
      <c r="TRB26" s="12"/>
      <c r="TRC26" s="12"/>
      <c r="TRD26" s="12"/>
      <c r="TRE26" s="12"/>
      <c r="TRF26" s="12"/>
      <c r="TRG26" s="12"/>
      <c r="TRH26" s="12"/>
      <c r="TRI26" s="12"/>
      <c r="TRJ26" s="12"/>
      <c r="TRK26" s="12"/>
      <c r="TRL26" s="12"/>
      <c r="TRM26" s="12"/>
      <c r="TRN26" s="12"/>
      <c r="TRO26" s="12"/>
      <c r="TRP26" s="12"/>
      <c r="TRQ26" s="12"/>
      <c r="TRR26" s="12"/>
      <c r="TRS26" s="12"/>
      <c r="TRT26" s="12"/>
      <c r="TRU26" s="12"/>
      <c r="TRV26" s="12"/>
      <c r="TRW26" s="12"/>
      <c r="TRX26" s="12"/>
      <c r="TRY26" s="12"/>
      <c r="TRZ26" s="12"/>
      <c r="TSA26" s="12"/>
      <c r="TSB26" s="12"/>
      <c r="TSC26" s="12"/>
      <c r="TSD26" s="12"/>
      <c r="TSE26" s="12"/>
      <c r="TSF26" s="12"/>
      <c r="TSG26" s="12"/>
      <c r="TSH26" s="12"/>
      <c r="TSI26" s="12"/>
      <c r="TSJ26" s="12"/>
      <c r="TSK26" s="12"/>
      <c r="TSL26" s="12"/>
      <c r="TSM26" s="12"/>
      <c r="TSN26" s="12"/>
      <c r="TSO26" s="12"/>
      <c r="TSP26" s="12"/>
      <c r="TSQ26" s="12"/>
      <c r="TSR26" s="12"/>
      <c r="TSS26" s="12"/>
      <c r="TST26" s="12"/>
      <c r="TSU26" s="12"/>
      <c r="TSV26" s="12"/>
      <c r="TSW26" s="12"/>
      <c r="TSX26" s="12"/>
      <c r="TSY26" s="12"/>
      <c r="TSZ26" s="12"/>
      <c r="TTA26" s="12"/>
      <c r="TTB26" s="12"/>
      <c r="TTC26" s="12"/>
      <c r="TTD26" s="12"/>
      <c r="TTE26" s="12"/>
      <c r="TTF26" s="12"/>
      <c r="TTG26" s="12"/>
      <c r="TTH26" s="12"/>
      <c r="TTI26" s="12"/>
      <c r="TTJ26" s="12"/>
      <c r="TTK26" s="12"/>
      <c r="TTL26" s="12"/>
      <c r="TTM26" s="12"/>
      <c r="TTN26" s="12"/>
      <c r="TTO26" s="12"/>
      <c r="TTP26" s="12"/>
      <c r="TTQ26" s="12"/>
      <c r="TTR26" s="12"/>
      <c r="TTS26" s="12"/>
      <c r="TTT26" s="12"/>
      <c r="TTU26" s="12"/>
      <c r="TTV26" s="12"/>
      <c r="TTW26" s="12"/>
      <c r="TTX26" s="12"/>
      <c r="TTY26" s="12"/>
      <c r="TTZ26" s="12"/>
      <c r="TUA26" s="12"/>
      <c r="TUB26" s="12"/>
      <c r="TUC26" s="12"/>
      <c r="TUD26" s="12"/>
      <c r="TUE26" s="12"/>
      <c r="TUF26" s="12"/>
      <c r="TUG26" s="12"/>
      <c r="TUH26" s="12"/>
      <c r="TUI26" s="12"/>
      <c r="TUJ26" s="12"/>
      <c r="TUK26" s="12"/>
      <c r="TUL26" s="12"/>
      <c r="TUM26" s="12"/>
      <c r="TUN26" s="12"/>
      <c r="TUO26" s="12"/>
      <c r="TUP26" s="12"/>
      <c r="TUQ26" s="12"/>
      <c r="TUR26" s="12"/>
      <c r="TUS26" s="12"/>
      <c r="TUT26" s="12"/>
      <c r="TUU26" s="12"/>
      <c r="TUV26" s="12"/>
      <c r="TUW26" s="12"/>
      <c r="TUX26" s="12"/>
      <c r="TUY26" s="12"/>
      <c r="TUZ26" s="12"/>
      <c r="TVA26" s="12"/>
      <c r="TVB26" s="12"/>
      <c r="TVC26" s="12"/>
      <c r="TVD26" s="12"/>
      <c r="TVE26" s="12"/>
      <c r="TVF26" s="12"/>
      <c r="TVG26" s="12"/>
      <c r="TVH26" s="12"/>
      <c r="TVI26" s="12"/>
      <c r="TVJ26" s="12"/>
      <c r="TVK26" s="12"/>
      <c r="TVL26" s="12"/>
      <c r="TVM26" s="12"/>
      <c r="TVN26" s="12"/>
      <c r="TVO26" s="12"/>
      <c r="TVP26" s="12"/>
      <c r="TVQ26" s="12"/>
      <c r="TVR26" s="12"/>
      <c r="TVS26" s="12"/>
      <c r="TVT26" s="12"/>
      <c r="TVU26" s="12"/>
      <c r="TVV26" s="12"/>
      <c r="TVW26" s="12"/>
      <c r="TVX26" s="12"/>
      <c r="TVY26" s="12"/>
      <c r="TVZ26" s="12"/>
      <c r="TWA26" s="12"/>
      <c r="TWB26" s="12"/>
      <c r="TWC26" s="12"/>
      <c r="TWD26" s="12"/>
      <c r="TWE26" s="12"/>
      <c r="TWF26" s="12"/>
      <c r="TWG26" s="12"/>
      <c r="TWH26" s="12"/>
      <c r="TWI26" s="12"/>
      <c r="TWJ26" s="12"/>
      <c r="TWK26" s="12"/>
      <c r="TWL26" s="12"/>
      <c r="TWM26" s="12"/>
      <c r="TWN26" s="12"/>
      <c r="TWO26" s="12"/>
      <c r="TWP26" s="12"/>
      <c r="TWQ26" s="12"/>
      <c r="TWR26" s="12"/>
      <c r="TWS26" s="12"/>
      <c r="TWT26" s="12"/>
      <c r="TWU26" s="12"/>
      <c r="TWV26" s="12"/>
      <c r="TWW26" s="12"/>
      <c r="TWX26" s="12"/>
      <c r="TWY26" s="12"/>
      <c r="TWZ26" s="12"/>
      <c r="TXA26" s="12"/>
      <c r="TXB26" s="12"/>
      <c r="TXC26" s="12"/>
      <c r="TXD26" s="12"/>
      <c r="TXE26" s="12"/>
      <c r="TXF26" s="12"/>
      <c r="TXG26" s="12"/>
      <c r="TXH26" s="12"/>
      <c r="TXI26" s="12"/>
      <c r="TXJ26" s="12"/>
      <c r="TXK26" s="12"/>
      <c r="TXL26" s="12"/>
      <c r="TXM26" s="12"/>
      <c r="TXN26" s="12"/>
      <c r="TXO26" s="12"/>
      <c r="TXP26" s="12"/>
      <c r="TXQ26" s="12"/>
      <c r="TXR26" s="12"/>
      <c r="TXS26" s="12"/>
      <c r="TXT26" s="12"/>
      <c r="TXU26" s="12"/>
      <c r="TXV26" s="12"/>
      <c r="TXW26" s="12"/>
      <c r="TXX26" s="12"/>
      <c r="TXY26" s="12"/>
      <c r="TXZ26" s="12"/>
      <c r="TYA26" s="12"/>
      <c r="TYB26" s="12"/>
      <c r="TYC26" s="12"/>
      <c r="TYD26" s="12"/>
      <c r="TYE26" s="12"/>
      <c r="TYF26" s="12"/>
      <c r="TYG26" s="12"/>
      <c r="TYH26" s="12"/>
      <c r="TYI26" s="12"/>
      <c r="TYJ26" s="12"/>
      <c r="TYK26" s="12"/>
      <c r="TYL26" s="12"/>
      <c r="TYM26" s="12"/>
      <c r="TYN26" s="12"/>
      <c r="TYO26" s="12"/>
      <c r="TYP26" s="12"/>
      <c r="TYQ26" s="12"/>
      <c r="TYR26" s="12"/>
      <c r="TYS26" s="12"/>
      <c r="TYT26" s="12"/>
      <c r="TYU26" s="12"/>
      <c r="TYV26" s="12"/>
      <c r="TYW26" s="12"/>
      <c r="TYX26" s="12"/>
      <c r="TYY26" s="12"/>
      <c r="TYZ26" s="12"/>
      <c r="TZA26" s="12"/>
      <c r="TZB26" s="12"/>
      <c r="TZC26" s="12"/>
      <c r="TZD26" s="12"/>
      <c r="TZE26" s="12"/>
      <c r="TZF26" s="12"/>
      <c r="TZG26" s="12"/>
      <c r="TZH26" s="12"/>
      <c r="TZI26" s="12"/>
      <c r="TZJ26" s="12"/>
      <c r="TZK26" s="12"/>
      <c r="TZL26" s="12"/>
      <c r="TZM26" s="12"/>
      <c r="TZN26" s="12"/>
      <c r="TZO26" s="12"/>
      <c r="TZP26" s="12"/>
      <c r="TZQ26" s="12"/>
      <c r="TZR26" s="12"/>
      <c r="TZS26" s="12"/>
      <c r="TZT26" s="12"/>
      <c r="TZU26" s="12"/>
      <c r="TZV26" s="12"/>
      <c r="TZW26" s="12"/>
      <c r="TZX26" s="12"/>
      <c r="TZY26" s="12"/>
      <c r="TZZ26" s="12"/>
      <c r="UAA26" s="12"/>
      <c r="UAB26" s="12"/>
      <c r="UAC26" s="12"/>
      <c r="UAD26" s="12"/>
      <c r="UAE26" s="12"/>
      <c r="UAF26" s="12"/>
      <c r="UAG26" s="12"/>
      <c r="UAH26" s="12"/>
      <c r="UAI26" s="12"/>
      <c r="UAJ26" s="12"/>
      <c r="UAK26" s="12"/>
      <c r="UAL26" s="12"/>
      <c r="UAM26" s="12"/>
      <c r="UAN26" s="12"/>
      <c r="UAO26" s="12"/>
      <c r="UAP26" s="12"/>
      <c r="UAQ26" s="12"/>
      <c r="UAR26" s="12"/>
      <c r="UAS26" s="12"/>
      <c r="UAT26" s="12"/>
      <c r="UAU26" s="12"/>
      <c r="UAV26" s="12"/>
      <c r="UAW26" s="12"/>
      <c r="UAX26" s="12"/>
      <c r="UAY26" s="12"/>
      <c r="UAZ26" s="12"/>
      <c r="UBA26" s="12"/>
      <c r="UBB26" s="12"/>
      <c r="UBC26" s="12"/>
      <c r="UBD26" s="12"/>
      <c r="UBE26" s="12"/>
      <c r="UBF26" s="12"/>
      <c r="UBG26" s="12"/>
      <c r="UBH26" s="12"/>
      <c r="UBI26" s="12"/>
      <c r="UBJ26" s="12"/>
      <c r="UBK26" s="12"/>
      <c r="UBL26" s="12"/>
      <c r="UBM26" s="12"/>
      <c r="UBN26" s="12"/>
      <c r="UBO26" s="12"/>
      <c r="UBP26" s="12"/>
      <c r="UBQ26" s="12"/>
      <c r="UBR26" s="12"/>
      <c r="UBS26" s="12"/>
      <c r="UBT26" s="12"/>
      <c r="UBU26" s="12"/>
      <c r="UBV26" s="12"/>
      <c r="UBW26" s="12"/>
      <c r="UBX26" s="12"/>
      <c r="UBY26" s="12"/>
      <c r="UBZ26" s="12"/>
      <c r="UCA26" s="12"/>
      <c r="UCB26" s="12"/>
      <c r="UCC26" s="12"/>
      <c r="UCD26" s="12"/>
      <c r="UCE26" s="12"/>
      <c r="UCF26" s="12"/>
      <c r="UCG26" s="12"/>
      <c r="UCH26" s="12"/>
      <c r="UCI26" s="12"/>
      <c r="UCJ26" s="12"/>
      <c r="UCK26" s="12"/>
      <c r="UCL26" s="12"/>
      <c r="UCM26" s="12"/>
      <c r="UCN26" s="12"/>
      <c r="UCO26" s="12"/>
      <c r="UCP26" s="12"/>
      <c r="UCQ26" s="12"/>
      <c r="UCR26" s="12"/>
      <c r="UCS26" s="12"/>
      <c r="UCT26" s="12"/>
      <c r="UCU26" s="12"/>
      <c r="UCV26" s="12"/>
      <c r="UCW26" s="12"/>
      <c r="UCX26" s="12"/>
      <c r="UCY26" s="12"/>
      <c r="UCZ26" s="12"/>
      <c r="UDA26" s="12"/>
      <c r="UDB26" s="12"/>
      <c r="UDC26" s="12"/>
      <c r="UDD26" s="12"/>
      <c r="UDE26" s="12"/>
      <c r="UDF26" s="12"/>
      <c r="UDG26" s="12"/>
      <c r="UDH26" s="12"/>
      <c r="UDI26" s="12"/>
      <c r="UDJ26" s="12"/>
      <c r="UDK26" s="12"/>
      <c r="UDL26" s="12"/>
      <c r="UDM26" s="12"/>
      <c r="UDN26" s="12"/>
      <c r="UDO26" s="12"/>
      <c r="UDP26" s="12"/>
      <c r="UDQ26" s="12"/>
      <c r="UDR26" s="12"/>
      <c r="UDS26" s="12"/>
      <c r="UDT26" s="12"/>
      <c r="UDU26" s="12"/>
      <c r="UDV26" s="12"/>
      <c r="UDW26" s="12"/>
      <c r="UDX26" s="12"/>
      <c r="UDY26" s="12"/>
      <c r="UDZ26" s="12"/>
      <c r="UEA26" s="12"/>
      <c r="UEB26" s="12"/>
      <c r="UEC26" s="12"/>
      <c r="UED26" s="12"/>
      <c r="UEE26" s="12"/>
      <c r="UEF26" s="12"/>
      <c r="UEG26" s="12"/>
      <c r="UEH26" s="12"/>
      <c r="UEI26" s="12"/>
      <c r="UEJ26" s="12"/>
      <c r="UEK26" s="12"/>
      <c r="UEL26" s="12"/>
      <c r="UEM26" s="12"/>
      <c r="UEN26" s="12"/>
      <c r="UEO26" s="12"/>
      <c r="UEP26" s="12"/>
      <c r="UEQ26" s="12"/>
      <c r="UER26" s="12"/>
      <c r="UES26" s="12"/>
      <c r="UET26" s="12"/>
      <c r="UEU26" s="12"/>
      <c r="UEV26" s="12"/>
      <c r="UEW26" s="12"/>
      <c r="UEX26" s="12"/>
      <c r="UEY26" s="12"/>
      <c r="UEZ26" s="12"/>
      <c r="UFA26" s="12"/>
      <c r="UFB26" s="12"/>
      <c r="UFC26" s="12"/>
      <c r="UFD26" s="12"/>
      <c r="UFE26" s="12"/>
      <c r="UFF26" s="12"/>
      <c r="UFG26" s="12"/>
      <c r="UFH26" s="12"/>
      <c r="UFI26" s="12"/>
      <c r="UFJ26" s="12"/>
      <c r="UFK26" s="12"/>
      <c r="UFL26" s="12"/>
      <c r="UFM26" s="12"/>
      <c r="UFN26" s="12"/>
      <c r="UFO26" s="12"/>
      <c r="UFP26" s="12"/>
      <c r="UFQ26" s="12"/>
      <c r="UFR26" s="12"/>
      <c r="UFS26" s="12"/>
      <c r="UFT26" s="12"/>
      <c r="UFU26" s="12"/>
      <c r="UFV26" s="12"/>
      <c r="UFW26" s="12"/>
      <c r="UFX26" s="12"/>
      <c r="UFY26" s="12"/>
      <c r="UFZ26" s="12"/>
      <c r="UGA26" s="12"/>
      <c r="UGB26" s="12"/>
      <c r="UGC26" s="12"/>
      <c r="UGD26" s="12"/>
      <c r="UGE26" s="12"/>
      <c r="UGF26" s="12"/>
      <c r="UGG26" s="12"/>
      <c r="UGH26" s="12"/>
      <c r="UGI26" s="12"/>
      <c r="UGJ26" s="12"/>
      <c r="UGK26" s="12"/>
      <c r="UGL26" s="12"/>
      <c r="UGM26" s="12"/>
      <c r="UGN26" s="12"/>
      <c r="UGO26" s="12"/>
      <c r="UGP26" s="12"/>
      <c r="UGQ26" s="12"/>
      <c r="UGR26" s="12"/>
      <c r="UGS26" s="12"/>
      <c r="UGT26" s="12"/>
      <c r="UGU26" s="12"/>
      <c r="UGV26" s="12"/>
      <c r="UGW26" s="12"/>
      <c r="UGX26" s="12"/>
      <c r="UGY26" s="12"/>
      <c r="UGZ26" s="12"/>
      <c r="UHA26" s="12"/>
      <c r="UHB26" s="12"/>
      <c r="UHC26" s="12"/>
      <c r="UHD26" s="12"/>
      <c r="UHE26" s="12"/>
      <c r="UHF26" s="12"/>
      <c r="UHG26" s="12"/>
      <c r="UHH26" s="12"/>
      <c r="UHI26" s="12"/>
      <c r="UHJ26" s="12"/>
      <c r="UHK26" s="12"/>
      <c r="UHL26" s="12"/>
      <c r="UHM26" s="12"/>
      <c r="UHN26" s="12"/>
      <c r="UHO26" s="12"/>
      <c r="UHP26" s="12"/>
      <c r="UHQ26" s="12"/>
      <c r="UHR26" s="12"/>
      <c r="UHS26" s="12"/>
      <c r="UHT26" s="12"/>
      <c r="UHU26" s="12"/>
      <c r="UHV26" s="12"/>
      <c r="UHW26" s="12"/>
      <c r="UHX26" s="12"/>
      <c r="UHY26" s="12"/>
      <c r="UHZ26" s="12"/>
      <c r="UIA26" s="12"/>
      <c r="UIB26" s="12"/>
      <c r="UIC26" s="12"/>
      <c r="UID26" s="12"/>
      <c r="UIE26" s="12"/>
      <c r="UIF26" s="12"/>
      <c r="UIG26" s="12"/>
      <c r="UIH26" s="12"/>
      <c r="UII26" s="12"/>
      <c r="UIJ26" s="12"/>
      <c r="UIK26" s="12"/>
      <c r="UIL26" s="12"/>
      <c r="UIM26" s="12"/>
      <c r="UIN26" s="12"/>
      <c r="UIO26" s="12"/>
      <c r="UIP26" s="12"/>
      <c r="UIQ26" s="12"/>
      <c r="UIR26" s="12"/>
      <c r="UIS26" s="12"/>
      <c r="UIT26" s="12"/>
      <c r="UIU26" s="12"/>
      <c r="UIV26" s="12"/>
      <c r="UIW26" s="12"/>
      <c r="UIX26" s="12"/>
      <c r="UIY26" s="12"/>
      <c r="UIZ26" s="12"/>
      <c r="UJA26" s="12"/>
      <c r="UJB26" s="12"/>
      <c r="UJC26" s="12"/>
      <c r="UJD26" s="12"/>
      <c r="UJE26" s="12"/>
      <c r="UJF26" s="12"/>
      <c r="UJG26" s="12"/>
      <c r="UJH26" s="12"/>
      <c r="UJI26" s="12"/>
      <c r="UJJ26" s="12"/>
      <c r="UJK26" s="12"/>
      <c r="UJL26" s="12"/>
      <c r="UJM26" s="12"/>
      <c r="UJN26" s="12"/>
      <c r="UJO26" s="12"/>
      <c r="UJP26" s="12"/>
      <c r="UJQ26" s="12"/>
      <c r="UJR26" s="12"/>
      <c r="UJS26" s="12"/>
      <c r="UJT26" s="12"/>
      <c r="UJU26" s="12"/>
      <c r="UJV26" s="12"/>
      <c r="UJW26" s="12"/>
      <c r="UJX26" s="12"/>
      <c r="UJY26" s="12"/>
      <c r="UJZ26" s="12"/>
      <c r="UKA26" s="12"/>
      <c r="UKB26" s="12"/>
      <c r="UKC26" s="12"/>
      <c r="UKD26" s="12"/>
      <c r="UKE26" s="12"/>
      <c r="UKF26" s="12"/>
      <c r="UKG26" s="12"/>
      <c r="UKH26" s="12"/>
      <c r="UKI26" s="12"/>
      <c r="UKJ26" s="12"/>
      <c r="UKK26" s="12"/>
      <c r="UKL26" s="12"/>
      <c r="UKM26" s="12"/>
      <c r="UKN26" s="12"/>
      <c r="UKO26" s="12"/>
      <c r="UKP26" s="12"/>
      <c r="UKQ26" s="12"/>
      <c r="UKR26" s="12"/>
      <c r="UKS26" s="12"/>
      <c r="UKT26" s="12"/>
      <c r="UKU26" s="12"/>
      <c r="UKV26" s="12"/>
      <c r="UKW26" s="12"/>
      <c r="UKX26" s="12"/>
      <c r="UKY26" s="12"/>
      <c r="UKZ26" s="12"/>
      <c r="ULA26" s="12"/>
      <c r="ULB26" s="12"/>
      <c r="ULC26" s="12"/>
      <c r="ULD26" s="12"/>
      <c r="ULE26" s="12"/>
      <c r="ULF26" s="12"/>
      <c r="ULG26" s="12"/>
      <c r="ULH26" s="12"/>
      <c r="ULI26" s="12"/>
      <c r="ULJ26" s="12"/>
      <c r="ULK26" s="12"/>
      <c r="ULL26" s="12"/>
      <c r="ULM26" s="12"/>
      <c r="ULN26" s="12"/>
      <c r="ULO26" s="12"/>
      <c r="ULP26" s="12"/>
      <c r="ULQ26" s="12"/>
      <c r="ULR26" s="12"/>
      <c r="ULS26" s="12"/>
      <c r="ULT26" s="12"/>
      <c r="ULU26" s="12"/>
      <c r="ULV26" s="12"/>
      <c r="ULW26" s="12"/>
      <c r="ULX26" s="12"/>
      <c r="ULY26" s="12"/>
      <c r="ULZ26" s="12"/>
      <c r="UMA26" s="12"/>
      <c r="UMB26" s="12"/>
      <c r="UMC26" s="12"/>
      <c r="UMD26" s="12"/>
      <c r="UME26" s="12"/>
      <c r="UMF26" s="12"/>
      <c r="UMG26" s="12"/>
      <c r="UMH26" s="12"/>
      <c r="UMI26" s="12"/>
      <c r="UMJ26" s="12"/>
      <c r="UMK26" s="12"/>
      <c r="UML26" s="12"/>
      <c r="UMM26" s="12"/>
      <c r="UMN26" s="12"/>
      <c r="UMO26" s="12"/>
      <c r="UMP26" s="12"/>
      <c r="UMQ26" s="12"/>
      <c r="UMR26" s="12"/>
      <c r="UMS26" s="12"/>
      <c r="UMT26" s="12"/>
      <c r="UMU26" s="12"/>
      <c r="UMV26" s="12"/>
      <c r="UMW26" s="12"/>
      <c r="UMX26" s="12"/>
      <c r="UMY26" s="12"/>
      <c r="UMZ26" s="12"/>
      <c r="UNA26" s="12"/>
      <c r="UNB26" s="12"/>
      <c r="UNC26" s="12"/>
      <c r="UND26" s="12"/>
      <c r="UNE26" s="12"/>
      <c r="UNF26" s="12"/>
      <c r="UNG26" s="12"/>
      <c r="UNH26" s="12"/>
      <c r="UNI26" s="12"/>
      <c r="UNJ26" s="12"/>
      <c r="UNK26" s="12"/>
      <c r="UNL26" s="12"/>
      <c r="UNM26" s="12"/>
      <c r="UNN26" s="12"/>
      <c r="UNO26" s="12"/>
      <c r="UNP26" s="12"/>
      <c r="UNQ26" s="12"/>
      <c r="UNR26" s="12"/>
      <c r="UNS26" s="12"/>
      <c r="UNT26" s="12"/>
      <c r="UNU26" s="12"/>
      <c r="UNV26" s="12"/>
      <c r="UNW26" s="12"/>
      <c r="UNX26" s="12"/>
      <c r="UNY26" s="12"/>
      <c r="UNZ26" s="12"/>
      <c r="UOA26" s="12"/>
      <c r="UOB26" s="12"/>
      <c r="UOC26" s="12"/>
      <c r="UOD26" s="12"/>
      <c r="UOE26" s="12"/>
      <c r="UOF26" s="12"/>
      <c r="UOG26" s="12"/>
      <c r="UOH26" s="12"/>
      <c r="UOI26" s="12"/>
      <c r="UOJ26" s="12"/>
      <c r="UOK26" s="12"/>
      <c r="UOL26" s="12"/>
      <c r="UOM26" s="12"/>
      <c r="UON26" s="12"/>
      <c r="UOO26" s="12"/>
      <c r="UOP26" s="12"/>
      <c r="UOQ26" s="12"/>
      <c r="UOR26" s="12"/>
      <c r="UOS26" s="12"/>
      <c r="UOT26" s="12"/>
      <c r="UOU26" s="12"/>
      <c r="UOV26" s="12"/>
      <c r="UOW26" s="12"/>
      <c r="UOX26" s="12"/>
      <c r="UOY26" s="12"/>
      <c r="UOZ26" s="12"/>
      <c r="UPA26" s="12"/>
      <c r="UPB26" s="12"/>
      <c r="UPC26" s="12"/>
      <c r="UPD26" s="12"/>
      <c r="UPE26" s="12"/>
      <c r="UPF26" s="12"/>
      <c r="UPG26" s="12"/>
      <c r="UPH26" s="12"/>
      <c r="UPI26" s="12"/>
      <c r="UPJ26" s="12"/>
      <c r="UPK26" s="12"/>
      <c r="UPL26" s="12"/>
      <c r="UPM26" s="12"/>
      <c r="UPN26" s="12"/>
      <c r="UPO26" s="12"/>
      <c r="UPP26" s="12"/>
      <c r="UPQ26" s="12"/>
      <c r="UPR26" s="12"/>
      <c r="UPS26" s="12"/>
      <c r="UPT26" s="12"/>
      <c r="UPU26" s="12"/>
      <c r="UPV26" s="12"/>
      <c r="UPW26" s="12"/>
      <c r="UPX26" s="12"/>
      <c r="UPY26" s="12"/>
      <c r="UPZ26" s="12"/>
      <c r="UQA26" s="12"/>
      <c r="UQB26" s="12"/>
      <c r="UQC26" s="12"/>
      <c r="UQD26" s="12"/>
      <c r="UQE26" s="12"/>
      <c r="UQF26" s="12"/>
      <c r="UQG26" s="12"/>
      <c r="UQH26" s="12"/>
      <c r="UQI26" s="12"/>
      <c r="UQJ26" s="12"/>
      <c r="UQK26" s="12"/>
      <c r="UQL26" s="12"/>
      <c r="UQM26" s="12"/>
      <c r="UQN26" s="12"/>
      <c r="UQO26" s="12"/>
      <c r="UQP26" s="12"/>
      <c r="UQQ26" s="12"/>
      <c r="UQR26" s="12"/>
      <c r="UQS26" s="12"/>
      <c r="UQT26" s="12"/>
      <c r="UQU26" s="12"/>
      <c r="UQV26" s="12"/>
      <c r="UQW26" s="12"/>
      <c r="UQX26" s="12"/>
      <c r="UQY26" s="12"/>
      <c r="UQZ26" s="12"/>
      <c r="URA26" s="12"/>
      <c r="URB26" s="12"/>
      <c r="URC26" s="12"/>
      <c r="URD26" s="12"/>
      <c r="URE26" s="12"/>
      <c r="URF26" s="12"/>
      <c r="URG26" s="12"/>
      <c r="URH26" s="12"/>
      <c r="URI26" s="12"/>
      <c r="URJ26" s="12"/>
      <c r="URK26" s="12"/>
      <c r="URL26" s="12"/>
      <c r="URM26" s="12"/>
      <c r="URN26" s="12"/>
      <c r="URO26" s="12"/>
      <c r="URP26" s="12"/>
      <c r="URQ26" s="12"/>
      <c r="URR26" s="12"/>
      <c r="URS26" s="12"/>
      <c r="URT26" s="12"/>
      <c r="URU26" s="12"/>
      <c r="URV26" s="12"/>
      <c r="URW26" s="12"/>
      <c r="URX26" s="12"/>
      <c r="URY26" s="12"/>
      <c r="URZ26" s="12"/>
      <c r="USA26" s="12"/>
      <c r="USB26" s="12"/>
      <c r="USC26" s="12"/>
      <c r="USD26" s="12"/>
      <c r="USE26" s="12"/>
      <c r="USF26" s="12"/>
      <c r="USG26" s="12"/>
      <c r="USH26" s="12"/>
      <c r="USI26" s="12"/>
      <c r="USJ26" s="12"/>
      <c r="USK26" s="12"/>
      <c r="USL26" s="12"/>
      <c r="USM26" s="12"/>
      <c r="USN26" s="12"/>
      <c r="USO26" s="12"/>
      <c r="USP26" s="12"/>
      <c r="USQ26" s="12"/>
      <c r="USR26" s="12"/>
      <c r="USS26" s="12"/>
      <c r="UST26" s="12"/>
      <c r="USU26" s="12"/>
      <c r="USV26" s="12"/>
      <c r="USW26" s="12"/>
      <c r="USX26" s="12"/>
      <c r="USY26" s="12"/>
      <c r="USZ26" s="12"/>
      <c r="UTA26" s="12"/>
      <c r="UTB26" s="12"/>
      <c r="UTC26" s="12"/>
      <c r="UTD26" s="12"/>
      <c r="UTE26" s="12"/>
      <c r="UTF26" s="12"/>
      <c r="UTG26" s="12"/>
      <c r="UTH26" s="12"/>
      <c r="UTI26" s="12"/>
      <c r="UTJ26" s="12"/>
      <c r="UTK26" s="12"/>
      <c r="UTL26" s="12"/>
      <c r="UTM26" s="12"/>
      <c r="UTN26" s="12"/>
      <c r="UTO26" s="12"/>
      <c r="UTP26" s="12"/>
      <c r="UTQ26" s="12"/>
      <c r="UTR26" s="12"/>
      <c r="UTS26" s="12"/>
      <c r="UTT26" s="12"/>
      <c r="UTU26" s="12"/>
      <c r="UTV26" s="12"/>
      <c r="UTW26" s="12"/>
      <c r="UTX26" s="12"/>
      <c r="UTY26" s="12"/>
      <c r="UTZ26" s="12"/>
      <c r="UUA26" s="12"/>
      <c r="UUB26" s="12"/>
      <c r="UUC26" s="12"/>
      <c r="UUD26" s="12"/>
      <c r="UUE26" s="12"/>
      <c r="UUF26" s="12"/>
      <c r="UUG26" s="12"/>
      <c r="UUH26" s="12"/>
      <c r="UUI26" s="12"/>
      <c r="UUJ26" s="12"/>
      <c r="UUK26" s="12"/>
      <c r="UUL26" s="12"/>
      <c r="UUM26" s="12"/>
      <c r="UUN26" s="12"/>
      <c r="UUO26" s="12"/>
      <c r="UUP26" s="12"/>
      <c r="UUQ26" s="12"/>
      <c r="UUR26" s="12"/>
      <c r="UUS26" s="12"/>
      <c r="UUT26" s="12"/>
      <c r="UUU26" s="12"/>
      <c r="UUV26" s="12"/>
      <c r="UUW26" s="12"/>
      <c r="UUX26" s="12"/>
      <c r="UUY26" s="12"/>
      <c r="UUZ26" s="12"/>
      <c r="UVA26" s="12"/>
      <c r="UVB26" s="12"/>
      <c r="UVC26" s="12"/>
      <c r="UVD26" s="12"/>
      <c r="UVE26" s="12"/>
      <c r="UVF26" s="12"/>
      <c r="UVG26" s="12"/>
      <c r="UVH26" s="12"/>
      <c r="UVI26" s="12"/>
      <c r="UVJ26" s="12"/>
      <c r="UVK26" s="12"/>
      <c r="UVL26" s="12"/>
      <c r="UVM26" s="12"/>
      <c r="UVN26" s="12"/>
      <c r="UVO26" s="12"/>
      <c r="UVP26" s="12"/>
      <c r="UVQ26" s="12"/>
      <c r="UVR26" s="12"/>
      <c r="UVS26" s="12"/>
      <c r="UVT26" s="12"/>
      <c r="UVU26" s="12"/>
      <c r="UVV26" s="12"/>
      <c r="UVW26" s="12"/>
      <c r="UVX26" s="12"/>
      <c r="UVY26" s="12"/>
      <c r="UVZ26" s="12"/>
      <c r="UWA26" s="12"/>
      <c r="UWB26" s="12"/>
      <c r="UWC26" s="12"/>
      <c r="UWD26" s="12"/>
      <c r="UWE26" s="12"/>
      <c r="UWF26" s="12"/>
      <c r="UWG26" s="12"/>
      <c r="UWH26" s="12"/>
      <c r="UWI26" s="12"/>
      <c r="UWJ26" s="12"/>
      <c r="UWK26" s="12"/>
      <c r="UWL26" s="12"/>
      <c r="UWM26" s="12"/>
      <c r="UWN26" s="12"/>
      <c r="UWO26" s="12"/>
      <c r="UWP26" s="12"/>
      <c r="UWQ26" s="12"/>
      <c r="UWR26" s="12"/>
      <c r="UWS26" s="12"/>
      <c r="UWT26" s="12"/>
      <c r="UWU26" s="12"/>
      <c r="UWV26" s="12"/>
      <c r="UWW26" s="12"/>
      <c r="UWX26" s="12"/>
      <c r="UWY26" s="12"/>
      <c r="UWZ26" s="12"/>
      <c r="UXA26" s="12"/>
      <c r="UXB26" s="12"/>
      <c r="UXC26" s="12"/>
      <c r="UXD26" s="12"/>
      <c r="UXE26" s="12"/>
      <c r="UXF26" s="12"/>
      <c r="UXG26" s="12"/>
      <c r="UXH26" s="12"/>
      <c r="UXI26" s="12"/>
      <c r="UXJ26" s="12"/>
      <c r="UXK26" s="12"/>
      <c r="UXL26" s="12"/>
      <c r="UXM26" s="12"/>
      <c r="UXN26" s="12"/>
      <c r="UXO26" s="12"/>
      <c r="UXP26" s="12"/>
      <c r="UXQ26" s="12"/>
      <c r="UXR26" s="12"/>
      <c r="UXS26" s="12"/>
      <c r="UXT26" s="12"/>
      <c r="UXU26" s="12"/>
      <c r="UXV26" s="12"/>
      <c r="UXW26" s="12"/>
      <c r="UXX26" s="12"/>
      <c r="UXY26" s="12"/>
      <c r="UXZ26" s="12"/>
      <c r="UYA26" s="12"/>
      <c r="UYB26" s="12"/>
      <c r="UYC26" s="12"/>
      <c r="UYD26" s="12"/>
      <c r="UYE26" s="12"/>
      <c r="UYF26" s="12"/>
      <c r="UYG26" s="12"/>
      <c r="UYH26" s="12"/>
      <c r="UYI26" s="12"/>
      <c r="UYJ26" s="12"/>
      <c r="UYK26" s="12"/>
      <c r="UYL26" s="12"/>
      <c r="UYM26" s="12"/>
      <c r="UYN26" s="12"/>
      <c r="UYO26" s="12"/>
      <c r="UYP26" s="12"/>
      <c r="UYQ26" s="12"/>
      <c r="UYR26" s="12"/>
      <c r="UYS26" s="12"/>
      <c r="UYT26" s="12"/>
      <c r="UYU26" s="12"/>
      <c r="UYV26" s="12"/>
      <c r="UYW26" s="12"/>
      <c r="UYX26" s="12"/>
      <c r="UYY26" s="12"/>
      <c r="UYZ26" s="12"/>
      <c r="UZA26" s="12"/>
      <c r="UZB26" s="12"/>
      <c r="UZC26" s="12"/>
      <c r="UZD26" s="12"/>
      <c r="UZE26" s="12"/>
      <c r="UZF26" s="12"/>
      <c r="UZG26" s="12"/>
      <c r="UZH26" s="12"/>
      <c r="UZI26" s="12"/>
      <c r="UZJ26" s="12"/>
      <c r="UZK26" s="12"/>
      <c r="UZL26" s="12"/>
      <c r="UZM26" s="12"/>
      <c r="UZN26" s="12"/>
      <c r="UZO26" s="12"/>
      <c r="UZP26" s="12"/>
      <c r="UZQ26" s="12"/>
      <c r="UZR26" s="12"/>
      <c r="UZS26" s="12"/>
      <c r="UZT26" s="12"/>
      <c r="UZU26" s="12"/>
      <c r="UZV26" s="12"/>
      <c r="UZW26" s="12"/>
      <c r="UZX26" s="12"/>
      <c r="UZY26" s="12"/>
      <c r="UZZ26" s="12"/>
      <c r="VAA26" s="12"/>
      <c r="VAB26" s="12"/>
      <c r="VAC26" s="12"/>
      <c r="VAD26" s="12"/>
      <c r="VAE26" s="12"/>
      <c r="VAF26" s="12"/>
      <c r="VAG26" s="12"/>
      <c r="VAH26" s="12"/>
      <c r="VAI26" s="12"/>
      <c r="VAJ26" s="12"/>
      <c r="VAK26" s="12"/>
      <c r="VAL26" s="12"/>
      <c r="VAM26" s="12"/>
      <c r="VAN26" s="12"/>
      <c r="VAO26" s="12"/>
      <c r="VAP26" s="12"/>
      <c r="VAQ26" s="12"/>
      <c r="VAR26" s="12"/>
      <c r="VAS26" s="12"/>
      <c r="VAT26" s="12"/>
      <c r="VAU26" s="12"/>
      <c r="VAV26" s="12"/>
      <c r="VAW26" s="12"/>
      <c r="VAX26" s="12"/>
      <c r="VAY26" s="12"/>
      <c r="VAZ26" s="12"/>
      <c r="VBA26" s="12"/>
      <c r="VBB26" s="12"/>
      <c r="VBC26" s="12"/>
      <c r="VBD26" s="12"/>
      <c r="VBE26" s="12"/>
      <c r="VBF26" s="12"/>
      <c r="VBG26" s="12"/>
      <c r="VBH26" s="12"/>
      <c r="VBI26" s="12"/>
      <c r="VBJ26" s="12"/>
      <c r="VBK26" s="12"/>
      <c r="VBL26" s="12"/>
      <c r="VBM26" s="12"/>
      <c r="VBN26" s="12"/>
      <c r="VBO26" s="12"/>
      <c r="VBP26" s="12"/>
      <c r="VBQ26" s="12"/>
      <c r="VBR26" s="12"/>
      <c r="VBS26" s="12"/>
      <c r="VBT26" s="12"/>
      <c r="VBU26" s="12"/>
      <c r="VBV26" s="12"/>
      <c r="VBW26" s="12"/>
      <c r="VBX26" s="12"/>
      <c r="VBY26" s="12"/>
      <c r="VBZ26" s="12"/>
      <c r="VCA26" s="12"/>
      <c r="VCB26" s="12"/>
      <c r="VCC26" s="12"/>
      <c r="VCD26" s="12"/>
      <c r="VCE26" s="12"/>
      <c r="VCF26" s="12"/>
      <c r="VCG26" s="12"/>
      <c r="VCH26" s="12"/>
      <c r="VCI26" s="12"/>
      <c r="VCJ26" s="12"/>
      <c r="VCK26" s="12"/>
      <c r="VCL26" s="12"/>
      <c r="VCM26" s="12"/>
      <c r="VCN26" s="12"/>
      <c r="VCO26" s="12"/>
      <c r="VCP26" s="12"/>
      <c r="VCQ26" s="12"/>
      <c r="VCR26" s="12"/>
      <c r="VCS26" s="12"/>
      <c r="VCT26" s="12"/>
      <c r="VCU26" s="12"/>
      <c r="VCV26" s="12"/>
      <c r="VCW26" s="12"/>
      <c r="VCX26" s="12"/>
      <c r="VCY26" s="12"/>
      <c r="VCZ26" s="12"/>
      <c r="VDA26" s="12"/>
      <c r="VDB26" s="12"/>
      <c r="VDC26" s="12"/>
      <c r="VDD26" s="12"/>
      <c r="VDE26" s="12"/>
      <c r="VDF26" s="12"/>
      <c r="VDG26" s="12"/>
      <c r="VDH26" s="12"/>
      <c r="VDI26" s="12"/>
      <c r="VDJ26" s="12"/>
      <c r="VDK26" s="12"/>
      <c r="VDL26" s="12"/>
      <c r="VDM26" s="12"/>
      <c r="VDN26" s="12"/>
      <c r="VDO26" s="12"/>
      <c r="VDP26" s="12"/>
      <c r="VDQ26" s="12"/>
      <c r="VDR26" s="12"/>
      <c r="VDS26" s="12"/>
      <c r="VDT26" s="12"/>
      <c r="VDU26" s="12"/>
      <c r="VDV26" s="12"/>
      <c r="VDW26" s="12"/>
      <c r="VDX26" s="12"/>
      <c r="VDY26" s="12"/>
      <c r="VDZ26" s="12"/>
      <c r="VEA26" s="12"/>
      <c r="VEB26" s="12"/>
      <c r="VEC26" s="12"/>
      <c r="VED26" s="12"/>
      <c r="VEE26" s="12"/>
      <c r="VEF26" s="12"/>
      <c r="VEG26" s="12"/>
      <c r="VEH26" s="12"/>
      <c r="VEI26" s="12"/>
      <c r="VEJ26" s="12"/>
      <c r="VEK26" s="12"/>
      <c r="VEL26" s="12"/>
      <c r="VEM26" s="12"/>
      <c r="VEN26" s="12"/>
      <c r="VEO26" s="12"/>
      <c r="VEP26" s="12"/>
      <c r="VEQ26" s="12"/>
      <c r="VER26" s="12"/>
      <c r="VES26" s="12"/>
      <c r="VET26" s="12"/>
      <c r="VEU26" s="12"/>
      <c r="VEV26" s="12"/>
      <c r="VEW26" s="12"/>
      <c r="VEX26" s="12"/>
      <c r="VEY26" s="12"/>
      <c r="VEZ26" s="12"/>
      <c r="VFA26" s="12"/>
      <c r="VFB26" s="12"/>
      <c r="VFC26" s="12"/>
      <c r="VFD26" s="12"/>
      <c r="VFE26" s="12"/>
      <c r="VFF26" s="12"/>
      <c r="VFG26" s="12"/>
      <c r="VFH26" s="12"/>
      <c r="VFI26" s="12"/>
      <c r="VFJ26" s="12"/>
      <c r="VFK26" s="12"/>
      <c r="VFL26" s="12"/>
      <c r="VFM26" s="12"/>
      <c r="VFN26" s="12"/>
      <c r="VFO26" s="12"/>
      <c r="VFP26" s="12"/>
      <c r="VFQ26" s="12"/>
      <c r="VFR26" s="12"/>
      <c r="VFS26" s="12"/>
      <c r="VFT26" s="12"/>
      <c r="VFU26" s="12"/>
      <c r="VFV26" s="12"/>
      <c r="VFW26" s="12"/>
      <c r="VFX26" s="12"/>
      <c r="VFY26" s="12"/>
      <c r="VFZ26" s="12"/>
      <c r="VGA26" s="12"/>
      <c r="VGB26" s="12"/>
      <c r="VGC26" s="12"/>
      <c r="VGD26" s="12"/>
      <c r="VGE26" s="12"/>
      <c r="VGF26" s="12"/>
      <c r="VGG26" s="12"/>
      <c r="VGH26" s="12"/>
      <c r="VGI26" s="12"/>
      <c r="VGJ26" s="12"/>
      <c r="VGK26" s="12"/>
      <c r="VGL26" s="12"/>
      <c r="VGM26" s="12"/>
      <c r="VGN26" s="12"/>
      <c r="VGO26" s="12"/>
      <c r="VGP26" s="12"/>
      <c r="VGQ26" s="12"/>
      <c r="VGR26" s="12"/>
      <c r="VGS26" s="12"/>
      <c r="VGT26" s="12"/>
      <c r="VGU26" s="12"/>
      <c r="VGV26" s="12"/>
      <c r="VGW26" s="12"/>
      <c r="VGX26" s="12"/>
      <c r="VGY26" s="12"/>
      <c r="VGZ26" s="12"/>
      <c r="VHA26" s="12"/>
      <c r="VHB26" s="12"/>
      <c r="VHC26" s="12"/>
      <c r="VHD26" s="12"/>
      <c r="VHE26" s="12"/>
      <c r="VHF26" s="12"/>
      <c r="VHG26" s="12"/>
      <c r="VHH26" s="12"/>
      <c r="VHI26" s="12"/>
      <c r="VHJ26" s="12"/>
      <c r="VHK26" s="12"/>
      <c r="VHL26" s="12"/>
      <c r="VHM26" s="12"/>
      <c r="VHN26" s="12"/>
      <c r="VHO26" s="12"/>
      <c r="VHP26" s="12"/>
      <c r="VHQ26" s="12"/>
      <c r="VHR26" s="12"/>
      <c r="VHS26" s="12"/>
      <c r="VHT26" s="12"/>
      <c r="VHU26" s="12"/>
      <c r="VHV26" s="12"/>
      <c r="VHW26" s="12"/>
      <c r="VHX26" s="12"/>
      <c r="VHY26" s="12"/>
      <c r="VHZ26" s="12"/>
      <c r="VIA26" s="12"/>
      <c r="VIB26" s="12"/>
      <c r="VIC26" s="12"/>
      <c r="VID26" s="12"/>
      <c r="VIE26" s="12"/>
      <c r="VIF26" s="12"/>
      <c r="VIG26" s="12"/>
      <c r="VIH26" s="12"/>
      <c r="VII26" s="12"/>
      <c r="VIJ26" s="12"/>
      <c r="VIK26" s="12"/>
      <c r="VIL26" s="12"/>
      <c r="VIM26" s="12"/>
      <c r="VIN26" s="12"/>
      <c r="VIO26" s="12"/>
      <c r="VIP26" s="12"/>
      <c r="VIQ26" s="12"/>
      <c r="VIR26" s="12"/>
      <c r="VIS26" s="12"/>
      <c r="VIT26" s="12"/>
      <c r="VIU26" s="12"/>
      <c r="VIV26" s="12"/>
      <c r="VIW26" s="12"/>
      <c r="VIX26" s="12"/>
      <c r="VIY26" s="12"/>
      <c r="VIZ26" s="12"/>
      <c r="VJA26" s="12"/>
      <c r="VJB26" s="12"/>
      <c r="VJC26" s="12"/>
      <c r="VJD26" s="12"/>
      <c r="VJE26" s="12"/>
      <c r="VJF26" s="12"/>
      <c r="VJG26" s="12"/>
      <c r="VJH26" s="12"/>
      <c r="VJI26" s="12"/>
      <c r="VJJ26" s="12"/>
      <c r="VJK26" s="12"/>
      <c r="VJL26" s="12"/>
      <c r="VJM26" s="12"/>
      <c r="VJN26" s="12"/>
      <c r="VJO26" s="12"/>
      <c r="VJP26" s="12"/>
      <c r="VJQ26" s="12"/>
      <c r="VJR26" s="12"/>
      <c r="VJS26" s="12"/>
      <c r="VJT26" s="12"/>
      <c r="VJU26" s="12"/>
      <c r="VJV26" s="12"/>
      <c r="VJW26" s="12"/>
      <c r="VJX26" s="12"/>
      <c r="VJY26" s="12"/>
      <c r="VJZ26" s="12"/>
      <c r="VKA26" s="12"/>
      <c r="VKB26" s="12"/>
      <c r="VKC26" s="12"/>
      <c r="VKD26" s="12"/>
      <c r="VKE26" s="12"/>
      <c r="VKF26" s="12"/>
      <c r="VKG26" s="12"/>
      <c r="VKH26" s="12"/>
      <c r="VKI26" s="12"/>
      <c r="VKJ26" s="12"/>
      <c r="VKK26" s="12"/>
      <c r="VKL26" s="12"/>
      <c r="VKM26" s="12"/>
      <c r="VKN26" s="12"/>
      <c r="VKO26" s="12"/>
      <c r="VKP26" s="12"/>
      <c r="VKQ26" s="12"/>
      <c r="VKR26" s="12"/>
      <c r="VKS26" s="12"/>
      <c r="VKT26" s="12"/>
      <c r="VKU26" s="12"/>
      <c r="VKV26" s="12"/>
      <c r="VKW26" s="12"/>
      <c r="VKX26" s="12"/>
      <c r="VKY26" s="12"/>
      <c r="VKZ26" s="12"/>
      <c r="VLA26" s="12"/>
      <c r="VLB26" s="12"/>
      <c r="VLC26" s="12"/>
      <c r="VLD26" s="12"/>
      <c r="VLE26" s="12"/>
      <c r="VLF26" s="12"/>
      <c r="VLG26" s="12"/>
      <c r="VLH26" s="12"/>
      <c r="VLI26" s="12"/>
      <c r="VLJ26" s="12"/>
      <c r="VLK26" s="12"/>
      <c r="VLL26" s="12"/>
      <c r="VLM26" s="12"/>
      <c r="VLN26" s="12"/>
      <c r="VLO26" s="12"/>
      <c r="VLP26" s="12"/>
      <c r="VLQ26" s="12"/>
      <c r="VLR26" s="12"/>
      <c r="VLS26" s="12"/>
      <c r="VLT26" s="12"/>
      <c r="VLU26" s="12"/>
      <c r="VLV26" s="12"/>
      <c r="VLW26" s="12"/>
      <c r="VLX26" s="12"/>
      <c r="VLY26" s="12"/>
      <c r="VLZ26" s="12"/>
      <c r="VMA26" s="12"/>
      <c r="VMB26" s="12"/>
      <c r="VMC26" s="12"/>
      <c r="VMD26" s="12"/>
      <c r="VME26" s="12"/>
      <c r="VMF26" s="12"/>
      <c r="VMG26" s="12"/>
      <c r="VMH26" s="12"/>
      <c r="VMI26" s="12"/>
      <c r="VMJ26" s="12"/>
      <c r="VMK26" s="12"/>
      <c r="VML26" s="12"/>
      <c r="VMM26" s="12"/>
      <c r="VMN26" s="12"/>
      <c r="VMO26" s="12"/>
      <c r="VMP26" s="12"/>
      <c r="VMQ26" s="12"/>
      <c r="VMR26" s="12"/>
      <c r="VMS26" s="12"/>
      <c r="VMT26" s="12"/>
      <c r="VMU26" s="12"/>
      <c r="VMV26" s="12"/>
      <c r="VMW26" s="12"/>
      <c r="VMX26" s="12"/>
      <c r="VMY26" s="12"/>
      <c r="VMZ26" s="12"/>
      <c r="VNA26" s="12"/>
      <c r="VNB26" s="12"/>
      <c r="VNC26" s="12"/>
      <c r="VND26" s="12"/>
      <c r="VNE26" s="12"/>
      <c r="VNF26" s="12"/>
      <c r="VNG26" s="12"/>
      <c r="VNH26" s="12"/>
      <c r="VNI26" s="12"/>
      <c r="VNJ26" s="12"/>
      <c r="VNK26" s="12"/>
      <c r="VNL26" s="12"/>
      <c r="VNM26" s="12"/>
      <c r="VNN26" s="12"/>
      <c r="VNO26" s="12"/>
      <c r="VNP26" s="12"/>
      <c r="VNQ26" s="12"/>
      <c r="VNR26" s="12"/>
      <c r="VNS26" s="12"/>
      <c r="VNT26" s="12"/>
      <c r="VNU26" s="12"/>
      <c r="VNV26" s="12"/>
      <c r="VNW26" s="12"/>
      <c r="VNX26" s="12"/>
      <c r="VNY26" s="12"/>
      <c r="VNZ26" s="12"/>
      <c r="VOA26" s="12"/>
      <c r="VOB26" s="12"/>
      <c r="VOC26" s="12"/>
      <c r="VOD26" s="12"/>
      <c r="VOE26" s="12"/>
      <c r="VOF26" s="12"/>
      <c r="VOG26" s="12"/>
      <c r="VOH26" s="12"/>
      <c r="VOI26" s="12"/>
      <c r="VOJ26" s="12"/>
      <c r="VOK26" s="12"/>
      <c r="VOL26" s="12"/>
      <c r="VOM26" s="12"/>
      <c r="VON26" s="12"/>
      <c r="VOO26" s="12"/>
      <c r="VOP26" s="12"/>
      <c r="VOQ26" s="12"/>
      <c r="VOR26" s="12"/>
      <c r="VOS26" s="12"/>
      <c r="VOT26" s="12"/>
      <c r="VOU26" s="12"/>
      <c r="VOV26" s="12"/>
      <c r="VOW26" s="12"/>
      <c r="VOX26" s="12"/>
      <c r="VOY26" s="12"/>
      <c r="VOZ26" s="12"/>
      <c r="VPA26" s="12"/>
      <c r="VPB26" s="12"/>
      <c r="VPC26" s="12"/>
      <c r="VPD26" s="12"/>
      <c r="VPE26" s="12"/>
      <c r="VPF26" s="12"/>
      <c r="VPG26" s="12"/>
      <c r="VPH26" s="12"/>
      <c r="VPI26" s="12"/>
      <c r="VPJ26" s="12"/>
      <c r="VPK26" s="12"/>
      <c r="VPL26" s="12"/>
      <c r="VPM26" s="12"/>
      <c r="VPN26" s="12"/>
      <c r="VPO26" s="12"/>
      <c r="VPP26" s="12"/>
      <c r="VPQ26" s="12"/>
      <c r="VPR26" s="12"/>
      <c r="VPS26" s="12"/>
      <c r="VPT26" s="12"/>
      <c r="VPU26" s="12"/>
      <c r="VPV26" s="12"/>
      <c r="VPW26" s="12"/>
      <c r="VPX26" s="12"/>
      <c r="VPY26" s="12"/>
      <c r="VPZ26" s="12"/>
      <c r="VQA26" s="12"/>
      <c r="VQB26" s="12"/>
      <c r="VQC26" s="12"/>
      <c r="VQD26" s="12"/>
      <c r="VQE26" s="12"/>
      <c r="VQF26" s="12"/>
      <c r="VQG26" s="12"/>
      <c r="VQH26" s="12"/>
      <c r="VQI26" s="12"/>
      <c r="VQJ26" s="12"/>
      <c r="VQK26" s="12"/>
      <c r="VQL26" s="12"/>
      <c r="VQM26" s="12"/>
      <c r="VQN26" s="12"/>
      <c r="VQO26" s="12"/>
      <c r="VQP26" s="12"/>
      <c r="VQQ26" s="12"/>
      <c r="VQR26" s="12"/>
      <c r="VQS26" s="12"/>
      <c r="VQT26" s="12"/>
      <c r="VQU26" s="12"/>
      <c r="VQV26" s="12"/>
      <c r="VQW26" s="12"/>
      <c r="VQX26" s="12"/>
      <c r="VQY26" s="12"/>
      <c r="VQZ26" s="12"/>
      <c r="VRA26" s="12"/>
      <c r="VRB26" s="12"/>
      <c r="VRC26" s="12"/>
      <c r="VRD26" s="12"/>
      <c r="VRE26" s="12"/>
      <c r="VRF26" s="12"/>
      <c r="VRG26" s="12"/>
      <c r="VRH26" s="12"/>
      <c r="VRI26" s="12"/>
      <c r="VRJ26" s="12"/>
      <c r="VRK26" s="12"/>
      <c r="VRL26" s="12"/>
      <c r="VRM26" s="12"/>
      <c r="VRN26" s="12"/>
      <c r="VRO26" s="12"/>
      <c r="VRP26" s="12"/>
      <c r="VRQ26" s="12"/>
      <c r="VRR26" s="12"/>
      <c r="VRS26" s="12"/>
      <c r="VRT26" s="12"/>
      <c r="VRU26" s="12"/>
      <c r="VRV26" s="12"/>
      <c r="VRW26" s="12"/>
      <c r="VRX26" s="12"/>
      <c r="VRY26" s="12"/>
      <c r="VRZ26" s="12"/>
      <c r="VSA26" s="12"/>
      <c r="VSB26" s="12"/>
      <c r="VSC26" s="12"/>
      <c r="VSD26" s="12"/>
      <c r="VSE26" s="12"/>
      <c r="VSF26" s="12"/>
      <c r="VSG26" s="12"/>
      <c r="VSH26" s="12"/>
      <c r="VSI26" s="12"/>
      <c r="VSJ26" s="12"/>
      <c r="VSK26" s="12"/>
      <c r="VSL26" s="12"/>
      <c r="VSM26" s="12"/>
      <c r="VSN26" s="12"/>
      <c r="VSO26" s="12"/>
      <c r="VSP26" s="12"/>
      <c r="VSQ26" s="12"/>
      <c r="VSR26" s="12"/>
      <c r="VSS26" s="12"/>
      <c r="VST26" s="12"/>
      <c r="VSU26" s="12"/>
      <c r="VSV26" s="12"/>
      <c r="VSW26" s="12"/>
      <c r="VSX26" s="12"/>
      <c r="VSY26" s="12"/>
      <c r="VSZ26" s="12"/>
      <c r="VTA26" s="12"/>
      <c r="VTB26" s="12"/>
      <c r="VTC26" s="12"/>
      <c r="VTD26" s="12"/>
      <c r="VTE26" s="12"/>
      <c r="VTF26" s="12"/>
      <c r="VTG26" s="12"/>
      <c r="VTH26" s="12"/>
      <c r="VTI26" s="12"/>
      <c r="VTJ26" s="12"/>
      <c r="VTK26" s="12"/>
      <c r="VTL26" s="12"/>
      <c r="VTM26" s="12"/>
      <c r="VTN26" s="12"/>
      <c r="VTO26" s="12"/>
      <c r="VTP26" s="12"/>
      <c r="VTQ26" s="12"/>
      <c r="VTR26" s="12"/>
      <c r="VTS26" s="12"/>
      <c r="VTT26" s="12"/>
      <c r="VTU26" s="12"/>
      <c r="VTV26" s="12"/>
      <c r="VTW26" s="12"/>
      <c r="VTX26" s="12"/>
      <c r="VTY26" s="12"/>
      <c r="VTZ26" s="12"/>
      <c r="VUA26" s="12"/>
      <c r="VUB26" s="12"/>
      <c r="VUC26" s="12"/>
      <c r="VUD26" s="12"/>
      <c r="VUE26" s="12"/>
      <c r="VUF26" s="12"/>
      <c r="VUG26" s="12"/>
      <c r="VUH26" s="12"/>
      <c r="VUI26" s="12"/>
      <c r="VUJ26" s="12"/>
      <c r="VUK26" s="12"/>
      <c r="VUL26" s="12"/>
      <c r="VUM26" s="12"/>
      <c r="VUN26" s="12"/>
      <c r="VUO26" s="12"/>
      <c r="VUP26" s="12"/>
      <c r="VUQ26" s="12"/>
      <c r="VUR26" s="12"/>
      <c r="VUS26" s="12"/>
      <c r="VUT26" s="12"/>
      <c r="VUU26" s="12"/>
      <c r="VUV26" s="12"/>
      <c r="VUW26" s="12"/>
      <c r="VUX26" s="12"/>
      <c r="VUY26" s="12"/>
      <c r="VUZ26" s="12"/>
      <c r="VVA26" s="12"/>
      <c r="VVB26" s="12"/>
      <c r="VVC26" s="12"/>
      <c r="VVD26" s="12"/>
      <c r="VVE26" s="12"/>
      <c r="VVF26" s="12"/>
      <c r="VVG26" s="12"/>
      <c r="VVH26" s="12"/>
      <c r="VVI26" s="12"/>
      <c r="VVJ26" s="12"/>
      <c r="VVK26" s="12"/>
      <c r="VVL26" s="12"/>
      <c r="VVM26" s="12"/>
      <c r="VVN26" s="12"/>
      <c r="VVO26" s="12"/>
      <c r="VVP26" s="12"/>
      <c r="VVQ26" s="12"/>
      <c r="VVR26" s="12"/>
      <c r="VVS26" s="12"/>
      <c r="VVT26" s="12"/>
      <c r="VVU26" s="12"/>
      <c r="VVV26" s="12"/>
      <c r="VVW26" s="12"/>
      <c r="VVX26" s="12"/>
      <c r="VVY26" s="12"/>
      <c r="VVZ26" s="12"/>
      <c r="VWA26" s="12"/>
      <c r="VWB26" s="12"/>
      <c r="VWC26" s="12"/>
      <c r="VWD26" s="12"/>
      <c r="VWE26" s="12"/>
      <c r="VWF26" s="12"/>
      <c r="VWG26" s="12"/>
      <c r="VWH26" s="12"/>
      <c r="VWI26" s="12"/>
      <c r="VWJ26" s="12"/>
      <c r="VWK26" s="12"/>
      <c r="VWL26" s="12"/>
      <c r="VWM26" s="12"/>
      <c r="VWN26" s="12"/>
      <c r="VWO26" s="12"/>
      <c r="VWP26" s="12"/>
      <c r="VWQ26" s="12"/>
      <c r="VWR26" s="12"/>
      <c r="VWS26" s="12"/>
      <c r="VWT26" s="12"/>
      <c r="VWU26" s="12"/>
      <c r="VWV26" s="12"/>
      <c r="VWW26" s="12"/>
      <c r="VWX26" s="12"/>
      <c r="VWY26" s="12"/>
      <c r="VWZ26" s="12"/>
      <c r="VXA26" s="12"/>
      <c r="VXB26" s="12"/>
      <c r="VXC26" s="12"/>
      <c r="VXD26" s="12"/>
      <c r="VXE26" s="12"/>
      <c r="VXF26" s="12"/>
      <c r="VXG26" s="12"/>
      <c r="VXH26" s="12"/>
      <c r="VXI26" s="12"/>
      <c r="VXJ26" s="12"/>
      <c r="VXK26" s="12"/>
      <c r="VXL26" s="12"/>
      <c r="VXM26" s="12"/>
      <c r="VXN26" s="12"/>
      <c r="VXO26" s="12"/>
      <c r="VXP26" s="12"/>
      <c r="VXQ26" s="12"/>
      <c r="VXR26" s="12"/>
      <c r="VXS26" s="12"/>
      <c r="VXT26" s="12"/>
      <c r="VXU26" s="12"/>
      <c r="VXV26" s="12"/>
      <c r="VXW26" s="12"/>
      <c r="VXX26" s="12"/>
      <c r="VXY26" s="12"/>
      <c r="VXZ26" s="12"/>
      <c r="VYA26" s="12"/>
      <c r="VYB26" s="12"/>
      <c r="VYC26" s="12"/>
      <c r="VYD26" s="12"/>
      <c r="VYE26" s="12"/>
      <c r="VYF26" s="12"/>
      <c r="VYG26" s="12"/>
      <c r="VYH26" s="12"/>
      <c r="VYI26" s="12"/>
      <c r="VYJ26" s="12"/>
      <c r="VYK26" s="12"/>
      <c r="VYL26" s="12"/>
      <c r="VYM26" s="12"/>
      <c r="VYN26" s="12"/>
      <c r="VYO26" s="12"/>
      <c r="VYP26" s="12"/>
      <c r="VYQ26" s="12"/>
      <c r="VYR26" s="12"/>
      <c r="VYS26" s="12"/>
      <c r="VYT26" s="12"/>
      <c r="VYU26" s="12"/>
      <c r="VYV26" s="12"/>
      <c r="VYW26" s="12"/>
      <c r="VYX26" s="12"/>
      <c r="VYY26" s="12"/>
      <c r="VYZ26" s="12"/>
      <c r="VZA26" s="12"/>
      <c r="VZB26" s="12"/>
      <c r="VZC26" s="12"/>
      <c r="VZD26" s="12"/>
      <c r="VZE26" s="12"/>
      <c r="VZF26" s="12"/>
      <c r="VZG26" s="12"/>
      <c r="VZH26" s="12"/>
      <c r="VZI26" s="12"/>
      <c r="VZJ26" s="12"/>
      <c r="VZK26" s="12"/>
      <c r="VZL26" s="12"/>
      <c r="VZM26" s="12"/>
      <c r="VZN26" s="12"/>
      <c r="VZO26" s="12"/>
      <c r="VZP26" s="12"/>
      <c r="VZQ26" s="12"/>
      <c r="VZR26" s="12"/>
      <c r="VZS26" s="12"/>
      <c r="VZT26" s="12"/>
      <c r="VZU26" s="12"/>
      <c r="VZV26" s="12"/>
      <c r="VZW26" s="12"/>
      <c r="VZX26" s="12"/>
      <c r="VZY26" s="12"/>
      <c r="VZZ26" s="12"/>
      <c r="WAA26" s="12"/>
      <c r="WAB26" s="12"/>
      <c r="WAC26" s="12"/>
      <c r="WAD26" s="12"/>
      <c r="WAE26" s="12"/>
      <c r="WAF26" s="12"/>
      <c r="WAG26" s="12"/>
      <c r="WAH26" s="12"/>
      <c r="WAI26" s="12"/>
      <c r="WAJ26" s="12"/>
      <c r="WAK26" s="12"/>
      <c r="WAL26" s="12"/>
      <c r="WAM26" s="12"/>
      <c r="WAN26" s="12"/>
      <c r="WAO26" s="12"/>
      <c r="WAP26" s="12"/>
      <c r="WAQ26" s="12"/>
      <c r="WAR26" s="12"/>
      <c r="WAS26" s="12"/>
      <c r="WAT26" s="12"/>
      <c r="WAU26" s="12"/>
      <c r="WAV26" s="12"/>
      <c r="WAW26" s="12"/>
      <c r="WAX26" s="12"/>
      <c r="WAY26" s="12"/>
      <c r="WAZ26" s="12"/>
      <c r="WBA26" s="12"/>
      <c r="WBB26" s="12"/>
      <c r="WBC26" s="12"/>
      <c r="WBD26" s="12"/>
      <c r="WBE26" s="12"/>
      <c r="WBF26" s="12"/>
      <c r="WBG26" s="12"/>
      <c r="WBH26" s="12"/>
      <c r="WBI26" s="12"/>
      <c r="WBJ26" s="12"/>
      <c r="WBK26" s="12"/>
      <c r="WBL26" s="12"/>
      <c r="WBM26" s="12"/>
      <c r="WBN26" s="12"/>
      <c r="WBO26" s="12"/>
      <c r="WBP26" s="12"/>
      <c r="WBQ26" s="12"/>
      <c r="WBR26" s="12"/>
      <c r="WBS26" s="12"/>
      <c r="WBT26" s="12"/>
      <c r="WBU26" s="12"/>
      <c r="WBV26" s="12"/>
      <c r="WBW26" s="12"/>
      <c r="WBX26" s="12"/>
      <c r="WBY26" s="12"/>
      <c r="WBZ26" s="12"/>
      <c r="WCA26" s="12"/>
      <c r="WCB26" s="12"/>
      <c r="WCC26" s="12"/>
      <c r="WCD26" s="12"/>
      <c r="WCE26" s="12"/>
      <c r="WCF26" s="12"/>
      <c r="WCG26" s="12"/>
      <c r="WCH26" s="12"/>
      <c r="WCI26" s="12"/>
      <c r="WCJ26" s="12"/>
      <c r="WCK26" s="12"/>
      <c r="WCL26" s="12"/>
      <c r="WCM26" s="12"/>
      <c r="WCN26" s="12"/>
      <c r="WCO26" s="12"/>
      <c r="WCP26" s="12"/>
      <c r="WCQ26" s="12"/>
      <c r="WCR26" s="12"/>
      <c r="WCS26" s="12"/>
      <c r="WCT26" s="12"/>
      <c r="WCU26" s="12"/>
      <c r="WCV26" s="12"/>
      <c r="WCW26" s="12"/>
      <c r="WCX26" s="12"/>
      <c r="WCY26" s="12"/>
      <c r="WCZ26" s="12"/>
      <c r="WDA26" s="12"/>
      <c r="WDB26" s="12"/>
      <c r="WDC26" s="12"/>
      <c r="WDD26" s="12"/>
      <c r="WDE26" s="12"/>
      <c r="WDF26" s="12"/>
      <c r="WDG26" s="12"/>
      <c r="WDH26" s="12"/>
      <c r="WDI26" s="12"/>
      <c r="WDJ26" s="12"/>
      <c r="WDK26" s="12"/>
      <c r="WDL26" s="12"/>
      <c r="WDM26" s="12"/>
      <c r="WDN26" s="12"/>
      <c r="WDO26" s="12"/>
      <c r="WDP26" s="12"/>
      <c r="WDQ26" s="12"/>
      <c r="WDR26" s="12"/>
      <c r="WDS26" s="12"/>
      <c r="WDT26" s="12"/>
      <c r="WDU26" s="12"/>
      <c r="WDV26" s="12"/>
      <c r="WDW26" s="12"/>
      <c r="WDX26" s="12"/>
      <c r="WDY26" s="12"/>
      <c r="WDZ26" s="12"/>
      <c r="WEA26" s="12"/>
      <c r="WEB26" s="12"/>
      <c r="WEC26" s="12"/>
      <c r="WED26" s="12"/>
      <c r="WEE26" s="12"/>
      <c r="WEF26" s="12"/>
      <c r="WEG26" s="12"/>
      <c r="WEH26" s="12"/>
      <c r="WEI26" s="12"/>
      <c r="WEJ26" s="12"/>
      <c r="WEK26" s="12"/>
      <c r="WEL26" s="12"/>
      <c r="WEM26" s="12"/>
      <c r="WEN26" s="12"/>
      <c r="WEO26" s="12"/>
      <c r="WEP26" s="12"/>
      <c r="WEQ26" s="12"/>
      <c r="WER26" s="12"/>
      <c r="WES26" s="12"/>
      <c r="WET26" s="12"/>
      <c r="WEU26" s="12"/>
      <c r="WEV26" s="12"/>
      <c r="WEW26" s="12"/>
      <c r="WEX26" s="12"/>
      <c r="WEY26" s="12"/>
      <c r="WEZ26" s="12"/>
      <c r="WFA26" s="12"/>
      <c r="WFB26" s="12"/>
      <c r="WFC26" s="12"/>
      <c r="WFD26" s="12"/>
      <c r="WFE26" s="12"/>
      <c r="WFF26" s="12"/>
      <c r="WFG26" s="12"/>
      <c r="WFH26" s="12"/>
      <c r="WFI26" s="12"/>
      <c r="WFJ26" s="12"/>
      <c r="WFK26" s="12"/>
      <c r="WFL26" s="12"/>
      <c r="WFM26" s="12"/>
      <c r="WFN26" s="12"/>
      <c r="WFO26" s="12"/>
      <c r="WFP26" s="12"/>
      <c r="WFQ26" s="12"/>
      <c r="WFR26" s="12"/>
      <c r="WFS26" s="12"/>
      <c r="WFT26" s="12"/>
      <c r="WFU26" s="12"/>
      <c r="WFV26" s="12"/>
      <c r="WFW26" s="12"/>
      <c r="WFX26" s="12"/>
      <c r="WFY26" s="12"/>
      <c r="WFZ26" s="12"/>
      <c r="WGA26" s="12"/>
      <c r="WGB26" s="12"/>
      <c r="WGC26" s="12"/>
      <c r="WGD26" s="12"/>
      <c r="WGE26" s="12"/>
      <c r="WGF26" s="12"/>
      <c r="WGG26" s="12"/>
      <c r="WGH26" s="12"/>
      <c r="WGI26" s="12"/>
      <c r="WGJ26" s="12"/>
      <c r="WGK26" s="12"/>
      <c r="WGL26" s="12"/>
      <c r="WGM26" s="12"/>
      <c r="WGN26" s="12"/>
      <c r="WGO26" s="12"/>
      <c r="WGP26" s="12"/>
      <c r="WGQ26" s="12"/>
      <c r="WGR26" s="12"/>
      <c r="WGS26" s="12"/>
      <c r="WGT26" s="12"/>
      <c r="WGU26" s="12"/>
      <c r="WGV26" s="12"/>
      <c r="WGW26" s="12"/>
      <c r="WGX26" s="12"/>
      <c r="WGY26" s="12"/>
      <c r="WGZ26" s="12"/>
      <c r="WHA26" s="12"/>
      <c r="WHB26" s="12"/>
      <c r="WHC26" s="12"/>
      <c r="WHD26" s="12"/>
      <c r="WHE26" s="12"/>
      <c r="WHF26" s="12"/>
      <c r="WHG26" s="12"/>
      <c r="WHH26" s="12"/>
      <c r="WHI26" s="12"/>
      <c r="WHJ26" s="12"/>
      <c r="WHK26" s="12"/>
      <c r="WHL26" s="12"/>
      <c r="WHM26" s="12"/>
      <c r="WHN26" s="12"/>
      <c r="WHO26" s="12"/>
      <c r="WHP26" s="12"/>
      <c r="WHQ26" s="12"/>
      <c r="WHR26" s="12"/>
      <c r="WHS26" s="12"/>
      <c r="WHT26" s="12"/>
      <c r="WHU26" s="12"/>
      <c r="WHV26" s="12"/>
      <c r="WHW26" s="12"/>
      <c r="WHX26" s="12"/>
      <c r="WHY26" s="12"/>
      <c r="WHZ26" s="12"/>
      <c r="WIA26" s="12"/>
      <c r="WIB26" s="12"/>
      <c r="WIC26" s="12"/>
      <c r="WID26" s="12"/>
      <c r="WIE26" s="12"/>
      <c r="WIF26" s="12"/>
      <c r="WIG26" s="12"/>
      <c r="WIH26" s="12"/>
      <c r="WII26" s="12"/>
      <c r="WIJ26" s="12"/>
      <c r="WIK26" s="12"/>
      <c r="WIL26" s="12"/>
      <c r="WIM26" s="12"/>
      <c r="WIN26" s="12"/>
      <c r="WIO26" s="12"/>
      <c r="WIP26" s="12"/>
      <c r="WIQ26" s="12"/>
      <c r="WIR26" s="12"/>
      <c r="WIS26" s="12"/>
      <c r="WIT26" s="12"/>
      <c r="WIU26" s="12"/>
      <c r="WIV26" s="12"/>
      <c r="WIW26" s="12"/>
      <c r="WIX26" s="12"/>
      <c r="WIY26" s="12"/>
      <c r="WIZ26" s="12"/>
      <c r="WJA26" s="12"/>
      <c r="WJB26" s="12"/>
      <c r="WJC26" s="12"/>
      <c r="WJD26" s="12"/>
      <c r="WJE26" s="12"/>
      <c r="WJF26" s="12"/>
      <c r="WJG26" s="12"/>
      <c r="WJH26" s="12"/>
      <c r="WJI26" s="12"/>
      <c r="WJJ26" s="12"/>
      <c r="WJK26" s="12"/>
      <c r="WJL26" s="12"/>
      <c r="WJM26" s="12"/>
      <c r="WJN26" s="12"/>
      <c r="WJO26" s="12"/>
      <c r="WJP26" s="12"/>
      <c r="WJQ26" s="12"/>
      <c r="WJR26" s="12"/>
      <c r="WJS26" s="12"/>
      <c r="WJT26" s="12"/>
      <c r="WJU26" s="12"/>
      <c r="WJV26" s="12"/>
      <c r="WJW26" s="12"/>
      <c r="WJX26" s="12"/>
      <c r="WJY26" s="12"/>
      <c r="WJZ26" s="12"/>
      <c r="WKA26" s="12"/>
      <c r="WKB26" s="12"/>
      <c r="WKC26" s="12"/>
      <c r="WKD26" s="12"/>
      <c r="WKE26" s="12"/>
      <c r="WKF26" s="12"/>
      <c r="WKG26" s="12"/>
      <c r="WKH26" s="12"/>
      <c r="WKI26" s="12"/>
      <c r="WKJ26" s="12"/>
      <c r="WKK26" s="12"/>
      <c r="WKL26" s="12"/>
      <c r="WKM26" s="12"/>
      <c r="WKN26" s="12"/>
      <c r="WKO26" s="12"/>
      <c r="WKP26" s="12"/>
      <c r="WKQ26" s="12"/>
      <c r="WKR26" s="12"/>
      <c r="WKS26" s="12"/>
      <c r="WKT26" s="12"/>
      <c r="WKU26" s="12"/>
      <c r="WKV26" s="12"/>
      <c r="WKW26" s="12"/>
      <c r="WKX26" s="12"/>
      <c r="WKY26" s="12"/>
      <c r="WKZ26" s="12"/>
      <c r="WLA26" s="12"/>
      <c r="WLB26" s="12"/>
      <c r="WLC26" s="12"/>
      <c r="WLD26" s="12"/>
      <c r="WLE26" s="12"/>
      <c r="WLF26" s="12"/>
      <c r="WLG26" s="12"/>
      <c r="WLH26" s="12"/>
      <c r="WLI26" s="12"/>
      <c r="WLJ26" s="12"/>
      <c r="WLK26" s="12"/>
      <c r="WLL26" s="12"/>
      <c r="WLM26" s="12"/>
      <c r="WLN26" s="12"/>
      <c r="WLO26" s="12"/>
      <c r="WLP26" s="12"/>
      <c r="WLQ26" s="12"/>
      <c r="WLR26" s="12"/>
      <c r="WLS26" s="12"/>
      <c r="WLT26" s="12"/>
      <c r="WLU26" s="12"/>
      <c r="WLV26" s="12"/>
      <c r="WLW26" s="12"/>
      <c r="WLX26" s="12"/>
      <c r="WLY26" s="12"/>
      <c r="WLZ26" s="12"/>
      <c r="WMA26" s="12"/>
      <c r="WMB26" s="12"/>
      <c r="WMC26" s="12"/>
      <c r="WMD26" s="12"/>
      <c r="WME26" s="12"/>
      <c r="WMF26" s="12"/>
      <c r="WMG26" s="12"/>
      <c r="WMH26" s="12"/>
      <c r="WMI26" s="12"/>
      <c r="WMJ26" s="12"/>
      <c r="WMK26" s="12"/>
      <c r="WML26" s="12"/>
      <c r="WMM26" s="12"/>
      <c r="WMN26" s="12"/>
      <c r="WMO26" s="12"/>
      <c r="WMP26" s="12"/>
      <c r="WMQ26" s="12"/>
      <c r="WMR26" s="12"/>
      <c r="WMS26" s="12"/>
      <c r="WMT26" s="12"/>
      <c r="WMU26" s="12"/>
      <c r="WMV26" s="12"/>
      <c r="WMW26" s="12"/>
      <c r="WMX26" s="12"/>
      <c r="WMY26" s="12"/>
      <c r="WMZ26" s="12"/>
      <c r="WNA26" s="12"/>
      <c r="WNB26" s="12"/>
      <c r="WNC26" s="12"/>
      <c r="WND26" s="12"/>
      <c r="WNE26" s="12"/>
      <c r="WNF26" s="12"/>
      <c r="WNG26" s="12"/>
      <c r="WNH26" s="12"/>
      <c r="WNI26" s="12"/>
      <c r="WNJ26" s="12"/>
      <c r="WNK26" s="12"/>
      <c r="WNL26" s="12"/>
      <c r="WNM26" s="12"/>
      <c r="WNN26" s="12"/>
      <c r="WNO26" s="12"/>
      <c r="WNP26" s="12"/>
      <c r="WNQ26" s="12"/>
      <c r="WNR26" s="12"/>
      <c r="WNS26" s="12"/>
      <c r="WNT26" s="12"/>
      <c r="WNU26" s="12"/>
      <c r="WNV26" s="12"/>
      <c r="WNW26" s="12"/>
      <c r="WNX26" s="12"/>
      <c r="WNY26" s="12"/>
      <c r="WNZ26" s="12"/>
      <c r="WOA26" s="12"/>
      <c r="WOB26" s="12"/>
      <c r="WOC26" s="12"/>
      <c r="WOD26" s="12"/>
      <c r="WOE26" s="12"/>
      <c r="WOF26" s="12"/>
      <c r="WOG26" s="12"/>
      <c r="WOH26" s="12"/>
      <c r="WOI26" s="12"/>
      <c r="WOJ26" s="12"/>
      <c r="WOK26" s="12"/>
      <c r="WOL26" s="12"/>
      <c r="WOM26" s="12"/>
      <c r="WON26" s="12"/>
      <c r="WOO26" s="12"/>
      <c r="WOP26" s="12"/>
      <c r="WOQ26" s="12"/>
      <c r="WOR26" s="12"/>
      <c r="WOS26" s="12"/>
      <c r="WOT26" s="12"/>
      <c r="WOU26" s="12"/>
      <c r="WOV26" s="12"/>
      <c r="WOW26" s="12"/>
      <c r="WOX26" s="12"/>
      <c r="WOY26" s="12"/>
      <c r="WOZ26" s="12"/>
      <c r="WPA26" s="12"/>
      <c r="WPB26" s="12"/>
      <c r="WPC26" s="12"/>
      <c r="WPD26" s="12"/>
      <c r="WPE26" s="12"/>
      <c r="WPF26" s="12"/>
      <c r="WPG26" s="12"/>
      <c r="WPH26" s="12"/>
      <c r="WPI26" s="12"/>
      <c r="WPJ26" s="12"/>
      <c r="WPK26" s="12"/>
      <c r="WPL26" s="12"/>
      <c r="WPM26" s="12"/>
      <c r="WPN26" s="12"/>
      <c r="WPO26" s="12"/>
      <c r="WPP26" s="12"/>
      <c r="WPQ26" s="12"/>
      <c r="WPR26" s="12"/>
      <c r="WPS26" s="12"/>
      <c r="WPT26" s="12"/>
      <c r="WPU26" s="12"/>
      <c r="WPV26" s="12"/>
      <c r="WPW26" s="12"/>
      <c r="WPX26" s="12"/>
      <c r="WPY26" s="12"/>
      <c r="WPZ26" s="12"/>
      <c r="WQA26" s="12"/>
      <c r="WQB26" s="12"/>
      <c r="WQC26" s="12"/>
      <c r="WQD26" s="12"/>
      <c r="WQE26" s="12"/>
      <c r="WQF26" s="12"/>
      <c r="WQG26" s="12"/>
      <c r="WQH26" s="12"/>
      <c r="WQI26" s="12"/>
      <c r="WQJ26" s="12"/>
      <c r="WQK26" s="12"/>
      <c r="WQL26" s="12"/>
      <c r="WQM26" s="12"/>
      <c r="WQN26" s="12"/>
      <c r="WQO26" s="12"/>
      <c r="WQP26" s="12"/>
      <c r="WQQ26" s="12"/>
      <c r="WQR26" s="12"/>
      <c r="WQS26" s="12"/>
      <c r="WQT26" s="12"/>
      <c r="WQU26" s="12"/>
      <c r="WQV26" s="12"/>
      <c r="WQW26" s="12"/>
      <c r="WQX26" s="12"/>
      <c r="WQY26" s="12"/>
      <c r="WQZ26" s="12"/>
      <c r="WRA26" s="12"/>
      <c r="WRB26" s="12"/>
      <c r="WRC26" s="12"/>
      <c r="WRD26" s="12"/>
      <c r="WRE26" s="12"/>
      <c r="WRF26" s="12"/>
      <c r="WRG26" s="12"/>
      <c r="WRH26" s="12"/>
      <c r="WRI26" s="12"/>
      <c r="WRJ26" s="12"/>
      <c r="WRK26" s="12"/>
      <c r="WRL26" s="12"/>
      <c r="WRM26" s="12"/>
      <c r="WRN26" s="12"/>
      <c r="WRO26" s="12"/>
      <c r="WRP26" s="12"/>
      <c r="WRQ26" s="12"/>
      <c r="WRR26" s="12"/>
      <c r="WRS26" s="12"/>
      <c r="WRT26" s="12"/>
      <c r="WRU26" s="12"/>
      <c r="WRV26" s="12"/>
      <c r="WRW26" s="12"/>
      <c r="WRX26" s="12"/>
      <c r="WRY26" s="12"/>
      <c r="WRZ26" s="12"/>
      <c r="WSA26" s="12"/>
      <c r="WSB26" s="12"/>
      <c r="WSC26" s="12"/>
      <c r="WSD26" s="12"/>
      <c r="WSE26" s="12"/>
      <c r="WSF26" s="12"/>
      <c r="WSG26" s="12"/>
      <c r="WSH26" s="12"/>
      <c r="WSI26" s="12"/>
      <c r="WSJ26" s="12"/>
      <c r="WSK26" s="12"/>
      <c r="WSL26" s="12"/>
      <c r="WSM26" s="12"/>
      <c r="WSN26" s="12"/>
      <c r="WSO26" s="12"/>
      <c r="WSP26" s="12"/>
      <c r="WSQ26" s="12"/>
      <c r="WSR26" s="12"/>
      <c r="WSS26" s="12"/>
      <c r="WST26" s="12"/>
      <c r="WSU26" s="12"/>
      <c r="WSV26" s="12"/>
      <c r="WSW26" s="12"/>
      <c r="WSX26" s="12"/>
      <c r="WSY26" s="12"/>
      <c r="WSZ26" s="12"/>
      <c r="WTA26" s="12"/>
      <c r="WTB26" s="12"/>
      <c r="WTC26" s="12"/>
      <c r="WTD26" s="12"/>
      <c r="WTE26" s="12"/>
      <c r="WTF26" s="12"/>
      <c r="WTG26" s="12"/>
      <c r="WTH26" s="12"/>
      <c r="WTI26" s="12"/>
      <c r="WTJ26" s="12"/>
      <c r="WTK26" s="12"/>
      <c r="WTL26" s="12"/>
      <c r="WTM26" s="12"/>
      <c r="WTN26" s="12"/>
      <c r="WTO26" s="12"/>
      <c r="WTP26" s="12"/>
      <c r="WTQ26" s="12"/>
      <c r="WTR26" s="12"/>
      <c r="WTS26" s="12"/>
      <c r="WTT26" s="12"/>
      <c r="WTU26" s="12"/>
      <c r="WTV26" s="12"/>
      <c r="WTW26" s="12"/>
      <c r="WTX26" s="12"/>
      <c r="WTY26" s="12"/>
      <c r="WTZ26" s="12"/>
      <c r="WUA26" s="12"/>
      <c r="WUB26" s="12"/>
      <c r="WUC26" s="12"/>
      <c r="WUD26" s="12"/>
      <c r="WUE26" s="12"/>
      <c r="WUF26" s="12"/>
      <c r="WUG26" s="12"/>
      <c r="WUH26" s="12"/>
      <c r="WUI26" s="12"/>
      <c r="WUJ26" s="12"/>
      <c r="WUK26" s="12"/>
    </row>
    <row r="27" spans="1:16105" ht="15.75" customHeight="1" x14ac:dyDescent="0.2">
      <c r="A27" s="29">
        <v>210030</v>
      </c>
      <c r="B27" s="29" t="s">
        <v>86</v>
      </c>
      <c r="C27" s="26">
        <f>IFERROR(VLOOKUP(A27,[3]Sheet1!$A$5:$E$56,3,0),"")</f>
        <v>54158102.794749722</v>
      </c>
      <c r="D27" s="92">
        <f>IFERROR(VLOOKUP($A27,'PAU Performance'!$A:$F,6,FALSE),"")</f>
        <v>8.0390088355291969</v>
      </c>
      <c r="E27" s="68">
        <f>IFERROR(D27/$D$53*Savings!$C$8*Savings!$C$16,"")</f>
        <v>-5.3453536882948317E-4</v>
      </c>
      <c r="F27" s="114">
        <f t="shared" si="1"/>
        <v>-28949.421452496605</v>
      </c>
      <c r="G27" s="70">
        <f>IFERROR(F27*Savings!$C$9*Savings!$C$16/$F$53,"")</f>
        <v>-22861.703677019432</v>
      </c>
      <c r="H27" s="27">
        <f>IFERROR(VLOOKUP(A27,'PAU Performance'!A:C,3,FALSE),"")</f>
        <v>2.6170719884875022E-2</v>
      </c>
      <c r="I27" s="28">
        <f>H27/$H$53*Savings!$C$8*Savings!$C$17</f>
        <v>-5.7150964977413217E-4</v>
      </c>
      <c r="J27" s="114">
        <f t="shared" si="0"/>
        <v>-30951.878360658862</v>
      </c>
      <c r="K27" s="70">
        <f>IFERROR(J27*Savings!$C$9*Savings!$C$17/$J$53,"")</f>
        <v>-30937.544695489483</v>
      </c>
      <c r="L27" s="114">
        <f t="shared" si="2"/>
        <v>-53799.248372508911</v>
      </c>
      <c r="M27" s="91">
        <f t="shared" si="4"/>
        <v>-9.9337394768792388E-4</v>
      </c>
    </row>
    <row r="28" spans="1:16105" ht="15.75" customHeight="1" x14ac:dyDescent="0.2">
      <c r="A28" s="29">
        <v>210032</v>
      </c>
      <c r="B28" s="29" t="s">
        <v>87</v>
      </c>
      <c r="C28" s="26">
        <f>IFERROR(VLOOKUP(A28,[3]Sheet1!$A$5:$E$56,3,0),"")</f>
        <v>172925690.97648051</v>
      </c>
      <c r="D28" s="92">
        <f>IFERROR(VLOOKUP($A28,'PAU Performance'!$A:$F,6,FALSE),"")</f>
        <v>13.511956389784237</v>
      </c>
      <c r="E28" s="68">
        <f>IFERROR(D28/$D$53*Savings!$C$8*Savings!$C$16,"")</f>
        <v>-8.9844640554444092E-4</v>
      </c>
      <c r="F28" s="114">
        <f t="shared" si="1"/>
        <v>-155364.46548410767</v>
      </c>
      <c r="G28" s="70">
        <f>IFERROR(F28*Savings!$C$9*Savings!$C$16/$F$53,"")</f>
        <v>-122693.17290725568</v>
      </c>
      <c r="H28" s="27">
        <f>IFERROR(VLOOKUP(A28,'PAU Performance'!A:C,3,FALSE),"")</f>
        <v>6.0746500389845685E-2</v>
      </c>
      <c r="I28" s="28">
        <f>H28/$H$53*Savings!$C$8*Savings!$C$17</f>
        <v>-1.3265669158328802E-3</v>
      </c>
      <c r="J28" s="114">
        <f t="shared" si="0"/>
        <v>-229397.50054693947</v>
      </c>
      <c r="K28" s="70">
        <f>IFERROR(J28*Savings!$C$9*Savings!$C$17/$J$53,"")</f>
        <v>-229291.26767392224</v>
      </c>
      <c r="L28" s="114">
        <f t="shared" si="2"/>
        <v>-351984.44058117794</v>
      </c>
      <c r="M28" s="91">
        <f t="shared" si="4"/>
        <v>-2.0354664399117599E-3</v>
      </c>
    </row>
    <row r="29" spans="1:16105" ht="15.75" customHeight="1" x14ac:dyDescent="0.2">
      <c r="A29" s="29">
        <v>210033</v>
      </c>
      <c r="B29" s="29" t="s">
        <v>88</v>
      </c>
      <c r="C29" s="26">
        <f>IFERROR(VLOOKUP(A29,[3]Sheet1!$A$5:$E$56,3,0),"")</f>
        <v>242971535.41675964</v>
      </c>
      <c r="D29" s="92">
        <f>IFERROR(VLOOKUP($A29,'PAU Performance'!$A:$F,6,FALSE),"")</f>
        <v>14.979902268827479</v>
      </c>
      <c r="E29" s="68">
        <f>IFERROR(D29/$D$53*Savings!$C$8*Savings!$C$16,"")</f>
        <v>-9.9605408429311666E-4</v>
      </c>
      <c r="F29" s="114">
        <f t="shared" si="1"/>
        <v>-242012.79021883308</v>
      </c>
      <c r="G29" s="70">
        <f>IFERROR(F29*Savings!$C$9*Savings!$C$16/$F$53,"")</f>
        <v>-191120.38923162926</v>
      </c>
      <c r="H29" s="27">
        <f>IFERROR(VLOOKUP(A29,'PAU Performance'!A:C,3,FALSE),"")</f>
        <v>6.280675494521154E-2</v>
      </c>
      <c r="I29" s="28">
        <f>H29/$H$53*Savings!$C$8*Savings!$C$17</f>
        <v>-1.371558240663161E-3</v>
      </c>
      <c r="J29" s="114">
        <f t="shared" si="0"/>
        <v>-333249.61164743773</v>
      </c>
      <c r="K29" s="70">
        <f>IFERROR(J29*Savings!$C$9*Savings!$C$17/$J$53,"")</f>
        <v>-333095.28536405286</v>
      </c>
      <c r="L29" s="114">
        <f t="shared" si="2"/>
        <v>-524215.67459568213</v>
      </c>
      <c r="M29" s="91">
        <f t="shared" si="4"/>
        <v>-2.157518878483092E-3</v>
      </c>
    </row>
    <row r="30" spans="1:16105" ht="15.75" customHeight="1" x14ac:dyDescent="0.2">
      <c r="A30" s="29">
        <v>210034</v>
      </c>
      <c r="B30" s="29" t="s">
        <v>89</v>
      </c>
      <c r="C30" s="26">
        <f>IFERROR(VLOOKUP(A30,[3]Sheet1!$A$5:$E$56,3,0),"")</f>
        <v>195813676.92123276</v>
      </c>
      <c r="D30" s="92">
        <f>IFERROR(VLOOKUP($A30,'PAU Performance'!$A:$F,6,FALSE),"")</f>
        <v>33.922304757360926</v>
      </c>
      <c r="E30" s="68">
        <f>IFERROR(D30/$D$53*Savings!$C$8*Savings!$C$16,"")</f>
        <v>-2.255585490201592E-3</v>
      </c>
      <c r="F30" s="114">
        <f t="shared" si="1"/>
        <v>-441674.48844655498</v>
      </c>
      <c r="G30" s="70">
        <f>IFERROR(F30*Savings!$C$9*Savings!$C$16/$F$53,"")</f>
        <v>-348795.61559229286</v>
      </c>
      <c r="H30" s="27">
        <f>IFERROR(VLOOKUP(A30,'PAU Performance'!A:C,3,FALSE),"")</f>
        <v>8.0739797975778085E-2</v>
      </c>
      <c r="I30" s="28">
        <f>H30/$H$53*Savings!$C$8*Savings!$C$17</f>
        <v>-1.7631755590582397E-3</v>
      </c>
      <c r="J30" s="114">
        <f t="shared" si="0"/>
        <v>-345253.8892768441</v>
      </c>
      <c r="K30" s="70">
        <f>IFERROR(J30*Savings!$C$9*Savings!$C$17/$J$53,"")</f>
        <v>-345094.00387054798</v>
      </c>
      <c r="L30" s="114">
        <f t="shared" si="2"/>
        <v>-693889.61946284084</v>
      </c>
      <c r="M30" s="91">
        <f t="shared" si="4"/>
        <v>-3.5436218264874426E-3</v>
      </c>
    </row>
    <row r="31" spans="1:16105" ht="15.75" customHeight="1" x14ac:dyDescent="0.2">
      <c r="A31" s="29">
        <v>210035</v>
      </c>
      <c r="B31" s="29" t="s">
        <v>90</v>
      </c>
      <c r="C31" s="26">
        <f>IFERROR(VLOOKUP(A31,[3]Sheet1!$A$5:$E$56,3,0),"")</f>
        <v>163911506.50979006</v>
      </c>
      <c r="D31" s="92">
        <f>IFERROR(VLOOKUP($A31,'PAU Performance'!$A:$F,6,FALSE),"")</f>
        <v>10.805238809740695</v>
      </c>
      <c r="E31" s="68">
        <f>IFERROR(D31/$D$53*Savings!$C$8*Savings!$C$16,"")</f>
        <v>-7.1846945694707361E-4</v>
      </c>
      <c r="F31" s="114">
        <f t="shared" si="1"/>
        <v>-117765.41106946558</v>
      </c>
      <c r="G31" s="70">
        <f>IFERROR(F31*Savings!$C$9*Savings!$C$16/$F$53,"")</f>
        <v>-93000.750833323473</v>
      </c>
      <c r="H31" s="27">
        <f>IFERROR(VLOOKUP(A31,'PAU Performance'!A:C,3,FALSE),"")</f>
        <v>6.4595808227717044E-2</v>
      </c>
      <c r="I31" s="28">
        <f>H31/$H$53*Savings!$C$8*Savings!$C$17</f>
        <v>-1.4106271397767423E-3</v>
      </c>
      <c r="J31" s="114">
        <f t="shared" si="0"/>
        <v>-231218.01960440204</v>
      </c>
      <c r="K31" s="70">
        <f>IFERROR(J31*Savings!$C$9*Savings!$C$17/$J$53,"")</f>
        <v>-231110.94365781429</v>
      </c>
      <c r="L31" s="114">
        <f t="shared" si="2"/>
        <v>-324111.69449113775</v>
      </c>
      <c r="M31" s="91">
        <f t="shared" si="4"/>
        <v>-1.9773577913627391E-3</v>
      </c>
    </row>
    <row r="32" spans="1:16105" ht="15.75" customHeight="1" x14ac:dyDescent="0.2">
      <c r="A32" s="29">
        <v>210037</v>
      </c>
      <c r="B32" s="29" t="s">
        <v>91</v>
      </c>
      <c r="C32" s="26">
        <f>IFERROR(VLOOKUP(A32,[3]Sheet1!$A$5:$E$56,3,0),"")</f>
        <v>235623551.73539445</v>
      </c>
      <c r="D32" s="92">
        <f>IFERROR(VLOOKUP($A32,'PAU Performance'!$A:$F,6,FALSE),"")</f>
        <v>9.8450515699603027</v>
      </c>
      <c r="E32" s="68">
        <f>IFERROR(D32/$D$53*Savings!$C$8*Savings!$C$16,"")</f>
        <v>-6.5462401892578447E-4</v>
      </c>
      <c r="F32" s="114">
        <f t="shared" si="1"/>
        <v>-154244.8363905914</v>
      </c>
      <c r="G32" s="70">
        <f>IFERROR(F32*Savings!$C$9*Savings!$C$16/$F$53,"")</f>
        <v>-121808.98844760626</v>
      </c>
      <c r="H32" s="27">
        <f>IFERROR(VLOOKUP(A32,'PAU Performance'!A:C,3,FALSE),"")</f>
        <v>3.7588780963973868E-2</v>
      </c>
      <c r="I32" s="28">
        <f>H32/$H$53*Savings!$C$8*Savings!$C$17</f>
        <v>-8.2085441816878236E-4</v>
      </c>
      <c r="J32" s="114">
        <f t="shared" si="0"/>
        <v>-193412.63346661918</v>
      </c>
      <c r="K32" s="70">
        <f>IFERROR(J32*Savings!$C$9*Savings!$C$17/$J$53,"")</f>
        <v>-193323.06501150524</v>
      </c>
      <c r="L32" s="114">
        <f t="shared" si="2"/>
        <v>-315132.05345911148</v>
      </c>
      <c r="M32" s="91">
        <f t="shared" si="4"/>
        <v>-1.3374386861505474E-3</v>
      </c>
    </row>
    <row r="33" spans="1:13" ht="15.75" customHeight="1" x14ac:dyDescent="0.2">
      <c r="A33" s="29">
        <v>210038</v>
      </c>
      <c r="B33" s="29" t="s">
        <v>92</v>
      </c>
      <c r="C33" s="26">
        <f>IFERROR(VLOOKUP(A33,[3]Sheet1!$A$5:$E$56,3,0),"")</f>
        <v>229865422.52370465</v>
      </c>
      <c r="D33" s="92">
        <f>IFERROR(VLOOKUP($A33,'PAU Performance'!$A:$F,6,FALSE),"")</f>
        <v>33.750330871746641</v>
      </c>
      <c r="E33" s="68">
        <f>IFERROR(D33/$D$53*Savings!$C$8*Savings!$C$16,"")</f>
        <v>-2.2441504829442804E-3</v>
      </c>
      <c r="F33" s="114">
        <f t="shared" si="1"/>
        <v>-515852.59896876285</v>
      </c>
      <c r="G33" s="70">
        <f>IFERROR(F33*Savings!$C$9*Savings!$C$16/$F$53,"")</f>
        <v>-407374.95490180654</v>
      </c>
      <c r="H33" s="27">
        <f>IFERROR(VLOOKUP(A33,'PAU Performance'!A:C,3,FALSE),"")</f>
        <v>7.9013902186539184E-2</v>
      </c>
      <c r="I33" s="28">
        <f>H33/$H$53*Savings!$C$8*Savings!$C$17</f>
        <v>-1.725485877521255E-3</v>
      </c>
      <c r="J33" s="114">
        <f t="shared" si="0"/>
        <v>-396629.54029510857</v>
      </c>
      <c r="K33" s="70">
        <f>IFERROR(J33*Savings!$C$9*Savings!$C$17/$J$53,"")</f>
        <v>-396445.86307330534</v>
      </c>
      <c r="L33" s="114">
        <f t="shared" si="2"/>
        <v>-803820.81797511189</v>
      </c>
      <c r="M33" s="91">
        <f t="shared" si="4"/>
        <v>-3.4969192371341481E-3</v>
      </c>
    </row>
    <row r="34" spans="1:13" ht="15.75" customHeight="1" x14ac:dyDescent="0.2">
      <c r="A34" s="29">
        <v>210039</v>
      </c>
      <c r="B34" s="29" t="s">
        <v>93</v>
      </c>
      <c r="C34" s="26">
        <f>IFERROR(VLOOKUP(A34,[3]Sheet1!$A$5:$E$56,3,0),"")</f>
        <v>160708745.1251542</v>
      </c>
      <c r="D34" s="92">
        <f>IFERROR(VLOOKUP($A34,'PAU Performance'!$A:$F,6,FALSE),"")</f>
        <v>8.4794382586330546</v>
      </c>
      <c r="E34" s="68">
        <f>IFERROR(D34/$D$53*Savings!$C$8*Savings!$C$16,"")</f>
        <v>-5.6382070847007322E-4</v>
      </c>
      <c r="F34" s="114">
        <f t="shared" si="1"/>
        <v>-90610.918533800868</v>
      </c>
      <c r="G34" s="70">
        <f>IFERROR(F34*Savings!$C$9*Savings!$C$16/$F$53,"")</f>
        <v>-71556.523947170455</v>
      </c>
      <c r="H34" s="27">
        <f>IFERROR(VLOOKUP(A34,'PAU Performance'!A:C,3,FALSE),"")</f>
        <v>5.5909361693175362E-2</v>
      </c>
      <c r="I34" s="28">
        <f>H34/$H$53*Savings!$C$8*Savings!$C$17</f>
        <v>-1.2209346881141218E-3</v>
      </c>
      <c r="J34" s="114">
        <f t="shared" si="0"/>
        <v>-196214.88160659204</v>
      </c>
      <c r="K34" s="70">
        <f>IFERROR(J34*Savings!$C$9*Savings!$C$17/$J$53,"")</f>
        <v>-196124.01544391763</v>
      </c>
      <c r="L34" s="114">
        <f t="shared" si="2"/>
        <v>-267680.53939108807</v>
      </c>
      <c r="M34" s="91">
        <f t="shared" si="4"/>
        <v>-1.6656252227134751E-3</v>
      </c>
    </row>
    <row r="35" spans="1:13" s="12" customFormat="1" ht="15.75" customHeight="1" x14ac:dyDescent="0.2">
      <c r="A35" s="29">
        <v>210040</v>
      </c>
      <c r="B35" s="29" t="s">
        <v>94</v>
      </c>
      <c r="C35" s="26">
        <f>IFERROR(VLOOKUP(A35,[3]Sheet1!$A$5:$E$56,3,0),"")</f>
        <v>278622872.76149601</v>
      </c>
      <c r="D35" s="92">
        <f>IFERROR(VLOOKUP($A35,'PAU Performance'!$A:$F,6,FALSE),"")</f>
        <v>19.714902662156245</v>
      </c>
      <c r="E35" s="68">
        <f>IFERROR(D35/$D$53*Savings!$C$8*Savings!$C$16,"")</f>
        <v>-1.3108970249389367E-3</v>
      </c>
      <c r="F35" s="114">
        <f t="shared" si="1"/>
        <v>-365245.89498298499</v>
      </c>
      <c r="G35" s="70">
        <f>IFERROR(F35*Savings!$C$9*Savings!$C$16/$F$53,"")</f>
        <v>-288439.04304100154</v>
      </c>
      <c r="H35" s="27">
        <f>IFERROR(VLOOKUP(A35,'PAU Performance'!A:C,3,FALSE),"")</f>
        <v>6.3036193511113253E-2</v>
      </c>
      <c r="I35" s="28">
        <f>H35/$H$53*Savings!$C$8*Savings!$C$17</f>
        <v>-1.3765686628074499E-3</v>
      </c>
      <c r="J35" s="114">
        <f t="shared" si="0"/>
        <v>-383543.51538486278</v>
      </c>
      <c r="K35" s="70">
        <f>IFERROR(J35*Savings!$C$9*Savings!$C$17/$J$53,"")</f>
        <v>-383365.89823790465</v>
      </c>
      <c r="L35" s="114">
        <f t="shared" si="2"/>
        <v>-671804.94127890619</v>
      </c>
      <c r="M35" s="91">
        <f t="shared" si="4"/>
        <v>-2.4111622086890835E-3</v>
      </c>
    </row>
    <row r="36" spans="1:13" s="12" customFormat="1" ht="15.75" customHeight="1" x14ac:dyDescent="0.2">
      <c r="A36" s="29">
        <v>210043</v>
      </c>
      <c r="B36" s="29" t="s">
        <v>95</v>
      </c>
      <c r="C36" s="26">
        <f>IFERROR(VLOOKUP(A36,[3]Sheet1!$A$5:$E$56,3,0),"")</f>
        <v>468969597.16976738</v>
      </c>
      <c r="D36" s="92">
        <f>IFERROR(VLOOKUP($A36,'PAU Performance'!$A:$F,6,FALSE),"")</f>
        <v>13.057114703348635</v>
      </c>
      <c r="E36" s="68">
        <f>IFERROR(D36/$D$53*Savings!$C$8*Savings!$C$16,"")</f>
        <v>-8.6820275566271089E-4</v>
      </c>
      <c r="F36" s="114">
        <f t="shared" si="1"/>
        <v>-407160.69658482348</v>
      </c>
      <c r="G36" s="70">
        <f>IFERROR(F36*Savings!$C$9*Savings!$C$16/$F$53,"")</f>
        <v>-321539.66218375991</v>
      </c>
      <c r="H36" s="27">
        <f>IFERROR(VLOOKUP(A36,'PAU Performance'!A:C,3,FALSE),"")</f>
        <v>7.8515560053467492E-2</v>
      </c>
      <c r="I36" s="28">
        <f>H36/$H$53*Savings!$C$8*Savings!$C$17</f>
        <v>-1.7146032063837255E-3</v>
      </c>
      <c r="J36" s="114">
        <f t="shared" si="0"/>
        <v>-804096.77500376722</v>
      </c>
      <c r="K36" s="70">
        <f>IFERROR(J36*Savings!$C$9*Savings!$C$17/$J$53,"")</f>
        <v>-803724.40167629474</v>
      </c>
      <c r="L36" s="114">
        <f t="shared" si="2"/>
        <v>-1125264.0638600546</v>
      </c>
      <c r="M36" s="91">
        <f t="shared" si="4"/>
        <v>-2.3994392614169998E-3</v>
      </c>
    </row>
    <row r="37" spans="1:13" s="12" customFormat="1" ht="15.75" customHeight="1" x14ac:dyDescent="0.2">
      <c r="A37" s="29">
        <v>210044</v>
      </c>
      <c r="B37" s="29" t="s">
        <v>96</v>
      </c>
      <c r="C37" s="26">
        <f>IFERROR(VLOOKUP(A37,[3]Sheet1!$A$5:$E$56,3,0),"")</f>
        <v>501244787.0827924</v>
      </c>
      <c r="D37" s="92">
        <f>IFERROR(VLOOKUP($A37,'PAU Performance'!$A:$F,6,FALSE),"")</f>
        <v>9.6827678733108939</v>
      </c>
      <c r="E37" s="68">
        <f>IFERROR(D37/$D$53*Savings!$C$8*Savings!$C$16,"")</f>
        <v>-6.4383333845531164E-4</v>
      </c>
      <c r="F37" s="114">
        <f t="shared" si="1"/>
        <v>-322718.10465083609</v>
      </c>
      <c r="G37" s="70">
        <f>IFERROR(F37*Savings!$C$9*Savings!$C$16/$F$53,"")</f>
        <v>-254854.33938095125</v>
      </c>
      <c r="H37" s="27">
        <f>IFERROR(VLOOKUP(A37,'PAU Performance'!A:C,3,FALSE),"")</f>
        <v>4.1114015334439244E-2</v>
      </c>
      <c r="I37" s="28">
        <f>H37/$H$53*Savings!$C$8*Savings!$C$17</f>
        <v>-8.9783760660605441E-4</v>
      </c>
      <c r="J37" s="114">
        <f t="shared" si="0"/>
        <v>-450036.41995817568</v>
      </c>
      <c r="K37" s="70">
        <f>IFERROR(J37*Savings!$C$9*Savings!$C$17/$J$53,"")</f>
        <v>-449828.01026870415</v>
      </c>
      <c r="L37" s="114">
        <f t="shared" si="2"/>
        <v>-704682.3496496554</v>
      </c>
      <c r="M37" s="91">
        <f t="shared" si="4"/>
        <v>-1.4058646948746432E-3</v>
      </c>
    </row>
    <row r="38" spans="1:13" s="12" customFormat="1" ht="15.75" customHeight="1" x14ac:dyDescent="0.2">
      <c r="A38" s="29">
        <v>210045</v>
      </c>
      <c r="B38" s="29" t="s">
        <v>208</v>
      </c>
      <c r="C38" s="26">
        <f>IFERROR(VLOOKUP(A38,[3]Sheet1!$A$5:$E$56,3,0),"")</f>
        <v>0</v>
      </c>
      <c r="D38" s="92">
        <f>IFERROR(VLOOKUP($A38,'PAU Performance'!$A:$F,6,FALSE),"")</f>
        <v>12.988607200831007</v>
      </c>
      <c r="E38" s="68">
        <f>IFERROR(D38/$D$53*Savings!$C$8*Savings!$C$16,"")</f>
        <v>-8.6364750713953462E-4</v>
      </c>
      <c r="F38" s="114">
        <f t="shared" si="1"/>
        <v>0</v>
      </c>
      <c r="G38" s="70">
        <f>IFERROR(F38*Savings!$C$9*Savings!$C$16/$F$53,"")</f>
        <v>0</v>
      </c>
      <c r="H38" s="27">
        <f>IFERROR(VLOOKUP(A38,'PAU Performance'!A:C,3,FALSE),"")</f>
        <v>0</v>
      </c>
      <c r="I38" s="28">
        <f>H38/$H$53*Savings!$C$8*Savings!$C$17</f>
        <v>0</v>
      </c>
      <c r="J38" s="114">
        <f t="shared" si="0"/>
        <v>0</v>
      </c>
      <c r="K38" s="70">
        <f>IFERROR(J38*Savings!$C$9*Savings!$C$17/$J$53,"")</f>
        <v>0</v>
      </c>
      <c r="L38" s="114">
        <f t="shared" si="2"/>
        <v>0</v>
      </c>
      <c r="M38" s="91"/>
    </row>
    <row r="39" spans="1:13" s="12" customFormat="1" ht="15.75" customHeight="1" x14ac:dyDescent="0.2">
      <c r="A39" s="29">
        <v>210048</v>
      </c>
      <c r="B39" s="29" t="s">
        <v>98</v>
      </c>
      <c r="C39" s="26">
        <f>IFERROR(VLOOKUP(A39,[3]Sheet1!$A$5:$E$56,3,0),"")</f>
        <v>317328094.88947791</v>
      </c>
      <c r="D39" s="92">
        <f>IFERROR(VLOOKUP($A39,'PAU Performance'!$A:$F,6,FALSE),"")</f>
        <v>8.8202474516573872</v>
      </c>
      <c r="E39" s="68">
        <f>IFERROR(D39/$D$53*Savings!$C$8*Savings!$C$16,"")</f>
        <v>-5.8648203045899832E-4</v>
      </c>
      <c r="F39" s="114">
        <f t="shared" si="1"/>
        <v>-186107.22541246668</v>
      </c>
      <c r="G39" s="70">
        <f>IFERROR(F39*Savings!$C$9*Savings!$C$16/$F$53,"")</f>
        <v>-146971.09738492355</v>
      </c>
      <c r="H39" s="27">
        <f>IFERROR(VLOOKUP(A39,'PAU Performance'!A:C,3,FALSE),"")</f>
        <v>6.6867729106287521E-2</v>
      </c>
      <c r="I39" s="28">
        <f>H39/$H$53*Savings!$C$8*Savings!$C$17</f>
        <v>-1.460240780950471E-3</v>
      </c>
      <c r="J39" s="114">
        <f t="shared" si="0"/>
        <v>-463375.42509893636</v>
      </c>
      <c r="K39" s="70">
        <f>IFERROR(J39*Savings!$C$9*Savings!$C$17/$J$53,"")</f>
        <v>-463160.8381806984</v>
      </c>
      <c r="L39" s="114">
        <f t="shared" si="2"/>
        <v>-610131.93556562194</v>
      </c>
      <c r="M39" s="91">
        <f t="shared" si="4"/>
        <v>-1.9227164105281146E-3</v>
      </c>
    </row>
    <row r="40" spans="1:13" s="12" customFormat="1" ht="15.75" customHeight="1" x14ac:dyDescent="0.2">
      <c r="A40" s="29">
        <v>210049</v>
      </c>
      <c r="B40" s="29" t="s">
        <v>99</v>
      </c>
      <c r="C40" s="26">
        <f>IFERROR(VLOOKUP(A40,[3]Sheet1!$A$5:$E$56,3,0),"")</f>
        <v>337143135.90880835</v>
      </c>
      <c r="D40" s="92">
        <f>IFERROR(VLOOKUP($A40,'PAU Performance'!$A:$F,6,FALSE),"")</f>
        <v>12.293552986382281</v>
      </c>
      <c r="E40" s="68">
        <f>IFERROR(D40/$D$53*Savings!$C$8*Savings!$C$16,"")</f>
        <v>-8.1743147871140068E-4</v>
      </c>
      <c r="F40" s="114">
        <f t="shared" si="1"/>
        <v>-275591.41212333593</v>
      </c>
      <c r="G40" s="70">
        <f>IFERROR(F40*Savings!$C$9*Savings!$C$16/$F$53,"")</f>
        <v>-217637.82776224325</v>
      </c>
      <c r="H40" s="27">
        <f>IFERROR(VLOOKUP(A40,'PAU Performance'!A:C,3,FALSE),"")</f>
        <v>6.3604075814282721E-2</v>
      </c>
      <c r="I40" s="28">
        <f>H40/$H$53*Savings!$C$8*Savings!$C$17</f>
        <v>-1.3889699348253771E-3</v>
      </c>
      <c r="J40" s="114">
        <f t="shared" si="0"/>
        <v>-468281.67951008078</v>
      </c>
      <c r="K40" s="70">
        <f>IFERROR(J40*Savings!$C$9*Savings!$C$17/$J$53,"")</f>
        <v>-468064.82052915427</v>
      </c>
      <c r="L40" s="114">
        <f t="shared" si="2"/>
        <v>-685702.64829139749</v>
      </c>
      <c r="M40" s="91">
        <f t="shared" si="4"/>
        <v>-2.033862105609852E-3</v>
      </c>
    </row>
    <row r="41" spans="1:13" s="15" customFormat="1" ht="15.75" customHeight="1" x14ac:dyDescent="0.2">
      <c r="A41" s="29">
        <v>210051</v>
      </c>
      <c r="B41" s="29" t="s">
        <v>100</v>
      </c>
      <c r="C41" s="26">
        <f>IFERROR(VLOOKUP(A41,[3]Sheet1!$A$5:$E$56,3,0),"")</f>
        <v>272557221.1961633</v>
      </c>
      <c r="D41" s="92">
        <f>IFERROR(VLOOKUP($A41,'PAU Performance'!$A:$F,6,FALSE),"")</f>
        <v>14.078953261280345</v>
      </c>
      <c r="E41" s="68">
        <f>IFERROR(D41/$D$53*Savings!$C$8*Savings!$C$16,"")</f>
        <v>-9.3614755602593354E-4</v>
      </c>
      <c r="F41" s="114">
        <f t="shared" si="1"/>
        <v>-255153.77650000804</v>
      </c>
      <c r="G41" s="70">
        <f>IFERROR(F41*Savings!$C$9*Savings!$C$16/$F$53,"")</f>
        <v>-201497.98295580677</v>
      </c>
      <c r="H41" s="27">
        <f>IFERROR(VLOOKUP(A41,'PAU Performance'!A:C,3,FALSE),"")</f>
        <v>7.630262804078719E-2</v>
      </c>
      <c r="I41" s="28">
        <f>H41/$H$53*Savings!$C$8*Savings!$C$17</f>
        <v>-1.6662777493422554E-3</v>
      </c>
      <c r="J41" s="114">
        <f t="shared" si="0"/>
        <v>-454156.03310172225</v>
      </c>
      <c r="K41" s="70">
        <f>IFERROR(J41*Savings!$C$9*Savings!$C$17/$J$53,"")</f>
        <v>-453945.71563932847</v>
      </c>
      <c r="L41" s="114">
        <f t="shared" si="2"/>
        <v>-655443.69859513524</v>
      </c>
      <c r="M41" s="91">
        <f t="shared" si="4"/>
        <v>-2.4047930035337537E-3</v>
      </c>
    </row>
    <row r="42" spans="1:13" s="15" customFormat="1" ht="15.75" customHeight="1" x14ac:dyDescent="0.2">
      <c r="A42" s="29">
        <v>210055</v>
      </c>
      <c r="B42" s="29" t="s">
        <v>171</v>
      </c>
      <c r="C42" s="26"/>
      <c r="D42" s="92">
        <f>IFERROR(VLOOKUP($A42,'PAU Performance'!$A:$F,6,FALSE),"")</f>
        <v>0</v>
      </c>
      <c r="E42" s="68">
        <f>IFERROR(D42/$D$53*Savings!$C$8*Savings!$C$16,"")</f>
        <v>0</v>
      </c>
      <c r="F42" s="114"/>
      <c r="G42" s="70">
        <f>IFERROR(F42*Savings!$C$9*Savings!$C$16/$F$53,"")</f>
        <v>0</v>
      </c>
      <c r="H42" s="27"/>
      <c r="I42" s="28"/>
      <c r="J42" s="114">
        <f t="shared" si="0"/>
        <v>0</v>
      </c>
      <c r="K42" s="70">
        <f>IFERROR(J42*Savings!$C$9*Savings!$C$17/$J$53,"")</f>
        <v>0</v>
      </c>
      <c r="L42" s="114"/>
      <c r="M42" s="91"/>
    </row>
    <row r="43" spans="1:13" s="12" customFormat="1" ht="15.75" customHeight="1" x14ac:dyDescent="0.2">
      <c r="A43" s="29">
        <v>210056</v>
      </c>
      <c r="B43" s="29" t="s">
        <v>101</v>
      </c>
      <c r="C43" s="26">
        <f>IFERROR(VLOOKUP(A43,[3]Sheet1!$A$5:$E$56,3,0),"")</f>
        <v>279030460.71680474</v>
      </c>
      <c r="D43" s="92">
        <f>IFERROR(VLOOKUP($A43,'PAU Performance'!$A:$F,6,FALSE),"")</f>
        <v>24.183415428886946</v>
      </c>
      <c r="E43" s="68">
        <f>IFERROR(D43/$D$53*Savings!$C$8*Savings!$C$16,"")</f>
        <v>-1.6080204849016984E-3</v>
      </c>
      <c r="F43" s="114">
        <f t="shared" ref="F43:F51" si="5">IFERROR(E43*$C43,"")</f>
        <v>-448686.69674418063</v>
      </c>
      <c r="G43" s="70">
        <f>IFERROR(F43*Savings!$C$9*Savings!$C$16/$F$53,"")</f>
        <v>-354333.24018644617</v>
      </c>
      <c r="H43" s="27">
        <f>IFERROR(VLOOKUP(A43,'PAU Performance'!A:C,3,FALSE),"")</f>
        <v>8.2419873178766589E-2</v>
      </c>
      <c r="I43" s="28">
        <f>H43/$H$53*Savings!$C$8*Savings!$C$17</f>
        <v>-1.799864622067511E-3</v>
      </c>
      <c r="J43" s="114">
        <f t="shared" si="0"/>
        <v>-502217.05472337524</v>
      </c>
      <c r="K43" s="70">
        <f>IFERROR(J43*Savings!$C$9*Savings!$C$17/$J$53,"")</f>
        <v>-501984.48043431668</v>
      </c>
      <c r="L43" s="114">
        <f>IFERROR(G43+K43,"")</f>
        <v>-856317.72062076279</v>
      </c>
      <c r="M43" s="91">
        <f t="shared" ref="M43:M51" si="6">L43/C43</f>
        <v>-3.068904084596921E-3</v>
      </c>
    </row>
    <row r="44" spans="1:13" s="12" customFormat="1" ht="15.75" customHeight="1" x14ac:dyDescent="0.2">
      <c r="A44" s="29">
        <v>210057</v>
      </c>
      <c r="B44" s="29" t="s">
        <v>102</v>
      </c>
      <c r="C44" s="26">
        <f>IFERROR(VLOOKUP(A44,[3]Sheet1!$A$5:$E$56,3,0),"")</f>
        <v>477081179.77056146</v>
      </c>
      <c r="D44" s="92">
        <f>IFERROR(VLOOKUP($A44,'PAU Performance'!$A:$F,6,FALSE),"")</f>
        <v>7.7158241939972863</v>
      </c>
      <c r="E44" s="68">
        <f>IFERROR(D44/$D$53*Savings!$C$8*Savings!$C$16,"")</f>
        <v>-5.1304595078110614E-4</v>
      </c>
      <c r="F44" s="114">
        <f t="shared" si="5"/>
        <v>-244764.56747515954</v>
      </c>
      <c r="G44" s="70">
        <f>IFERROR(F44*Savings!$C$9*Savings!$C$16/$F$53,"")</f>
        <v>-193293.50057765481</v>
      </c>
      <c r="H44" s="27">
        <f>IFERROR(VLOOKUP(A44,'PAU Performance'!A:C,3,FALSE),"")</f>
        <v>5.0416712413303692E-2</v>
      </c>
      <c r="I44" s="28">
        <f>H44/$H$53*Savings!$C$8*Savings!$C$17</f>
        <v>-1.1009875838663018E-3</v>
      </c>
      <c r="J44" s="114">
        <f t="shared" si="0"/>
        <v>-525260.45542367524</v>
      </c>
      <c r="K44" s="70">
        <f>IFERROR(J44*Savings!$C$9*Savings!$C$17/$J$53,"")</f>
        <v>-525017.20984720229</v>
      </c>
      <c r="L44" s="114">
        <f>IFERROR(G44+K44,"")</f>
        <v>-718310.7104248571</v>
      </c>
      <c r="M44" s="91">
        <f t="shared" si="6"/>
        <v>-1.5056362331675043E-3</v>
      </c>
    </row>
    <row r="45" spans="1:13" s="12" customFormat="1" ht="15.75" customHeight="1" x14ac:dyDescent="0.2">
      <c r="A45" s="29">
        <v>210058</v>
      </c>
      <c r="B45" s="30" t="s">
        <v>103</v>
      </c>
      <c r="C45" s="26">
        <f>IFERROR(VLOOKUP(A45,[3]Sheet1!$A$5:$E$56,3,0),"")</f>
        <v>130680697.96575283</v>
      </c>
      <c r="D45" s="92">
        <f>IFERROR(VLOOKUP($A45,'PAU Performance'!$A:$F,6,FALSE),"")</f>
        <v>0</v>
      </c>
      <c r="E45" s="68">
        <f>IFERROR(D45/$D$53*Savings!$C$8*Savings!$C$16,"")</f>
        <v>0</v>
      </c>
      <c r="F45" s="114">
        <f t="shared" si="5"/>
        <v>0</v>
      </c>
      <c r="G45" s="70">
        <f>IFERROR(F45*Savings!$C$9*Savings!$C$16/$F$53,"")</f>
        <v>0</v>
      </c>
      <c r="H45" s="27">
        <f>IFERROR(VLOOKUP(A45,'PAU Performance'!A:C,3,FALSE),"")</f>
        <v>0</v>
      </c>
      <c r="I45" s="28">
        <f>H45/$H$53*Savings!$C$8*Savings!$C$17</f>
        <v>0</v>
      </c>
      <c r="J45" s="114">
        <f t="shared" si="0"/>
        <v>0</v>
      </c>
      <c r="K45" s="70">
        <f>IFERROR(J45*Savings!$C$9*Savings!$C$17/$J$53,"")</f>
        <v>0</v>
      </c>
      <c r="L45" s="114">
        <f>K45</f>
        <v>0</v>
      </c>
      <c r="M45" s="91"/>
    </row>
    <row r="46" spans="1:13" s="12" customFormat="1" ht="15.75" customHeight="1" x14ac:dyDescent="0.2">
      <c r="A46" s="29">
        <v>210060</v>
      </c>
      <c r="B46" s="29" t="s">
        <v>104</v>
      </c>
      <c r="C46" s="26">
        <f>IFERROR(VLOOKUP(A46,[3]Sheet1!$A$5:$E$56,3,0),"")</f>
        <v>53507790.388608485</v>
      </c>
      <c r="D46" s="92">
        <f>IFERROR(VLOOKUP($A46,'PAU Performance'!$A:$F,6,FALSE),"")</f>
        <v>14.22037068345594</v>
      </c>
      <c r="E46" s="68">
        <f>IFERROR(D46/$D$53*Savings!$C$8*Savings!$C$16,"")</f>
        <v>-9.4555078165587151E-4</v>
      </c>
      <c r="F46" s="114">
        <f t="shared" si="5"/>
        <v>-50594.333026627282</v>
      </c>
      <c r="G46" s="70">
        <f>IFERROR(F46*Savings!$C$9*Savings!$C$16/$F$53,"")</f>
        <v>-39954.948712504884</v>
      </c>
      <c r="H46" s="27">
        <f>IFERROR(VLOOKUP(A46,'PAU Performance'!A:C,3,FALSE),"")</f>
        <v>4.4521713423951711E-2</v>
      </c>
      <c r="I46" s="28">
        <f>H46/$H$53*Savings!$C$8*Savings!$C$17</f>
        <v>-9.7225406707181336E-4</v>
      </c>
      <c r="J46" s="114">
        <f t="shared" si="0"/>
        <v>-52023.166825350687</v>
      </c>
      <c r="K46" s="70">
        <f>IFERROR(J46*Savings!$C$9*Savings!$C$17/$J$53,"")</f>
        <v>-51999.075148405056</v>
      </c>
      <c r="L46" s="114">
        <f t="shared" ref="L46:L51" si="7">IFERROR(G46+K46,"")</f>
        <v>-91954.023860909947</v>
      </c>
      <c r="M46" s="91">
        <f t="shared" si="6"/>
        <v>-1.7185165597958696E-3</v>
      </c>
    </row>
    <row r="47" spans="1:13" s="12" customFormat="1" ht="15.75" customHeight="1" x14ac:dyDescent="0.2">
      <c r="A47" s="29">
        <v>210061</v>
      </c>
      <c r="B47" s="29" t="s">
        <v>105</v>
      </c>
      <c r="C47" s="26">
        <f>IFERROR(VLOOKUP(A47,[3]Sheet1!$A$5:$E$56,3,0),"")</f>
        <v>116195468.69366743</v>
      </c>
      <c r="D47" s="92">
        <f>IFERROR(VLOOKUP($A47,'PAU Performance'!$A:$F,6,FALSE),"")</f>
        <v>9.1574617772476721</v>
      </c>
      <c r="E47" s="68">
        <f>IFERROR(D47/$D$53*Savings!$C$8*Savings!$C$16,"")</f>
        <v>-6.0890432002128146E-4</v>
      </c>
      <c r="F47" s="114">
        <f t="shared" si="5"/>
        <v>-70751.922854471661</v>
      </c>
      <c r="G47" s="70">
        <f>IFERROR(F47*Savings!$C$9*Savings!$C$16/$F$53,"")</f>
        <v>-55873.63801146968</v>
      </c>
      <c r="H47" s="27">
        <f>IFERROR(VLOOKUP(A47,'PAU Performance'!A:C,3,FALSE),"")</f>
        <v>3.4400987558136059E-2</v>
      </c>
      <c r="I47" s="28">
        <f>H47/$H$53*Savings!$C$8*Savings!$C$17</f>
        <v>-7.5124018130648005E-4</v>
      </c>
      <c r="J47" s="114">
        <f t="shared" si="0"/>
        <v>-87290.704968422142</v>
      </c>
      <c r="K47" s="70">
        <f>IFERROR(J47*Savings!$C$9*Savings!$C$17/$J$53,"")</f>
        <v>-87250.281065134681</v>
      </c>
      <c r="L47" s="114">
        <f t="shared" si="7"/>
        <v>-143123.91907660436</v>
      </c>
      <c r="M47" s="91">
        <f t="shared" si="6"/>
        <v>-1.2317512953446568E-3</v>
      </c>
    </row>
    <row r="48" spans="1:13" s="12" customFormat="1" ht="15.75" customHeight="1" x14ac:dyDescent="0.2">
      <c r="A48" s="29">
        <v>210062</v>
      </c>
      <c r="B48" s="29" t="s">
        <v>106</v>
      </c>
      <c r="C48" s="26">
        <f>IFERROR(VLOOKUP(A48,[3]Sheet1!$A$5:$E$56,3,0),"")</f>
        <v>288214724.30399251</v>
      </c>
      <c r="D48" s="92">
        <f>IFERROR(VLOOKUP($A48,'PAU Performance'!$A:$F,6,FALSE),"")</f>
        <v>17.822291241049378</v>
      </c>
      <c r="E48" s="68">
        <f>IFERROR(D48/$D$53*Savings!$C$8*Savings!$C$16,"")</f>
        <v>-1.1850521894959045E-3</v>
      </c>
      <c r="F48" s="114">
        <f t="shared" si="5"/>
        <v>-341549.4900814048</v>
      </c>
      <c r="G48" s="70">
        <f>IFERROR(F48*Savings!$C$9*Savings!$C$16/$F$53,"")</f>
        <v>-269725.70923709311</v>
      </c>
      <c r="H48" s="27">
        <f>IFERROR(VLOOKUP(A48,'PAU Performance'!A:C,3,FALSE),"")</f>
        <v>6.3598153040345246E-2</v>
      </c>
      <c r="I48" s="28">
        <f>H48/$H$53*Savings!$C$8*Savings!$C$17</f>
        <v>-1.3888405947661971E-3</v>
      </c>
      <c r="J48" s="114">
        <f t="shared" si="0"/>
        <v>-400284.30912273249</v>
      </c>
      <c r="K48" s="70">
        <f>IFERROR(J48*Savings!$C$9*Savings!$C$17/$J$53,"")</f>
        <v>-400098.93939516164</v>
      </c>
      <c r="L48" s="114">
        <f t="shared" si="7"/>
        <v>-669824.64863225468</v>
      </c>
      <c r="M48" s="91">
        <f>L48/C48</f>
        <v>-2.3240472888739778E-3</v>
      </c>
    </row>
    <row r="49" spans="1:14" s="12" customFormat="1" ht="15.75" customHeight="1" x14ac:dyDescent="0.2">
      <c r="A49" s="29">
        <v>210063</v>
      </c>
      <c r="B49" s="29" t="s">
        <v>107</v>
      </c>
      <c r="C49" s="26">
        <f>IFERROR(VLOOKUP(A49,[3]Sheet1!$A$5:$E$56,3,0),"")</f>
        <v>401396003.79041696</v>
      </c>
      <c r="D49" s="92">
        <f>IFERROR(VLOOKUP($A49,'PAU Performance'!$A:$F,6,FALSE),"")</f>
        <v>11.606896119289047</v>
      </c>
      <c r="E49" s="68">
        <f>IFERROR(D49/$D$53*Savings!$C$8*Savings!$C$16,"")</f>
        <v>-7.7177381254628851E-4</v>
      </c>
      <c r="F49" s="114">
        <f t="shared" si="5"/>
        <v>-309786.92418617458</v>
      </c>
      <c r="G49" s="70">
        <f>IFERROR(F49*Savings!$C$9*Savings!$C$16/$F$53,"")</f>
        <v>-244642.43181443034</v>
      </c>
      <c r="H49" s="27">
        <f>IFERROR(VLOOKUP(A49,'PAU Performance'!A:C,3,FALSE),"")</f>
        <v>5.3349199291500143E-2</v>
      </c>
      <c r="I49" s="28">
        <f>H49/$H$53*Savings!$C$8*Savings!$C$17</f>
        <v>-1.165026500491361E-3</v>
      </c>
      <c r="J49" s="114">
        <f t="shared" si="0"/>
        <v>-467636.98160716653</v>
      </c>
      <c r="K49" s="70">
        <f>IFERROR(J49*Savings!$C$9*Savings!$C$17/$J$53,"")</f>
        <v>-467420.42118272081</v>
      </c>
      <c r="L49" s="114">
        <f t="shared" si="7"/>
        <v>-712062.8529971512</v>
      </c>
      <c r="M49" s="91">
        <f t="shared" si="6"/>
        <v>-1.7739659744319338E-3</v>
      </c>
    </row>
    <row r="50" spans="1:14" s="16" customFormat="1" ht="15.75" customHeight="1" x14ac:dyDescent="0.2">
      <c r="A50" s="29">
        <v>210064</v>
      </c>
      <c r="B50" s="29" t="s">
        <v>108</v>
      </c>
      <c r="C50" s="26">
        <f>IFERROR(VLOOKUP(A50,[3]Sheet1!$A$5:$E$56,3,0),"")</f>
        <v>64461278.381390169</v>
      </c>
      <c r="D50" s="92">
        <f>IFERROR(VLOOKUP($A50,'PAU Performance'!$A:$F,6,FALSE),"")</f>
        <v>0</v>
      </c>
      <c r="E50" s="68">
        <f>IFERROR(D50/$D$53*Savings!$C$8*Savings!$C$16,"")</f>
        <v>0</v>
      </c>
      <c r="F50" s="114">
        <f t="shared" si="5"/>
        <v>0</v>
      </c>
      <c r="G50" s="70">
        <f>IFERROR(F50*Savings!$C$9*Savings!$C$16/$F$53,"")</f>
        <v>0</v>
      </c>
      <c r="H50" s="27">
        <f>IFERROR(VLOOKUP(A50,'PAU Performance'!A:C,3,FALSE),"")</f>
        <v>8.9362570594743271E-2</v>
      </c>
      <c r="I50" s="28">
        <f>H50/$H$53*Savings!$C$8*Savings!$C$17</f>
        <v>-1.9514775156427369E-3</v>
      </c>
      <c r="J50" s="114">
        <f t="shared" si="0"/>
        <v>-125794.73539087015</v>
      </c>
      <c r="K50" s="70">
        <f>IFERROR(J50*Savings!$C$9*Savings!$C$17/$J$53,"")</f>
        <v>-125736.48045731965</v>
      </c>
      <c r="L50" s="114">
        <f t="shared" si="7"/>
        <v>-125736.48045731965</v>
      </c>
      <c r="M50" s="91">
        <f t="shared" si="6"/>
        <v>-1.9505737958436067E-3</v>
      </c>
      <c r="N50" s="138"/>
    </row>
    <row r="51" spans="1:14" s="12" customFormat="1" ht="15.75" customHeight="1" x14ac:dyDescent="0.2">
      <c r="A51" s="30">
        <v>210065</v>
      </c>
      <c r="B51" s="30" t="s">
        <v>109</v>
      </c>
      <c r="C51" s="26">
        <f>IFERROR(VLOOKUP(A51,[3]Sheet1!$A$5:$E$56,3,0),"")</f>
        <v>121832129.51616058</v>
      </c>
      <c r="D51" s="92">
        <f>IFERROR(VLOOKUP($A51,'PAU Performance'!$A:$F,6,FALSE),"")</f>
        <v>10.20587678791377</v>
      </c>
      <c r="E51" s="68">
        <f>IFERROR(D51/$D$53*Savings!$C$8*Savings!$C$16,"")</f>
        <v>-6.7861626037093732E-4</v>
      </c>
      <c r="F51" s="114">
        <f t="shared" si="5"/>
        <v>-82677.264125284579</v>
      </c>
      <c r="G51" s="70">
        <f>IFERROR(F51*Savings!$C$9*Savings!$C$16/$F$53,"")</f>
        <v>-65291.222360366679</v>
      </c>
      <c r="H51" s="27">
        <f>IFERROR(VLOOKUP(A51,'PAU Performance'!A:C,3,FALSE),"")</f>
        <v>6.6714601122314379E-2</v>
      </c>
      <c r="I51" s="28">
        <f>H51/$H$53*Savings!$C$8*Savings!$C$17</f>
        <v>-1.4568968102505403E-3</v>
      </c>
      <c r="J51" s="114">
        <f t="shared" si="0"/>
        <v>-177496.84087812505</v>
      </c>
      <c r="K51" s="70">
        <f>IFERROR(J51*Savings!$C$9*Savings!$C$17/$J$53,"")</f>
        <v>-177414.64294958176</v>
      </c>
      <c r="L51" s="114">
        <f t="shared" si="7"/>
        <v>-242705.86530994845</v>
      </c>
      <c r="M51" s="91">
        <f t="shared" si="6"/>
        <v>-1.9921334895303985E-3</v>
      </c>
    </row>
    <row r="52" spans="1:14" s="12" customFormat="1" ht="12" customHeight="1" x14ac:dyDescent="0.2">
      <c r="A52" s="31"/>
      <c r="B52" s="31"/>
      <c r="C52" s="32"/>
      <c r="D52" s="92"/>
      <c r="E52" s="33"/>
      <c r="F52" s="115"/>
      <c r="G52" s="38"/>
      <c r="H52" s="27"/>
      <c r="I52" s="28"/>
      <c r="J52" s="34"/>
      <c r="K52" s="65"/>
      <c r="L52" s="84"/>
      <c r="M52" s="91"/>
    </row>
    <row r="53" spans="1:14" s="90" customFormat="1" ht="18.75" customHeight="1" x14ac:dyDescent="0.25">
      <c r="A53" s="100" t="s">
        <v>152</v>
      </c>
      <c r="B53" s="100" t="s">
        <v>152</v>
      </c>
      <c r="C53" s="101">
        <f>SUM(C4:C51)</f>
        <v>17981594279.752361</v>
      </c>
      <c r="D53" s="108">
        <f>IFERROR(VLOOKUP($A53,'PAU Performance'!$A:$F,6,FALSE),"")</f>
        <v>14.33429303923403</v>
      </c>
      <c r="E53" s="109">
        <f>IFERROR($D53/$D53*Savings!$C$8*Savings!$C$16,"")</f>
        <v>-9.531257862005403E-4</v>
      </c>
      <c r="F53" s="111">
        <f>SUM(F4:F51)</f>
        <v>-21702497.31829682</v>
      </c>
      <c r="G53" s="111">
        <f>SUM(G4:G51)</f>
        <v>-17138721.185028106</v>
      </c>
      <c r="H53" s="112">
        <f>IFERROR(VLOOKUP(A53,'PAU Performance'!A:C,3,FALSE),"")</f>
        <v>5.7097191261627614E-2</v>
      </c>
      <c r="I53" s="109">
        <f>H53/$H$53*Savings!$C$8*Savings!$C$17</f>
        <v>-1.2468742137994599E-3</v>
      </c>
      <c r="J53" s="101">
        <f>SUM(J4:J51)</f>
        <v>-22431173.998616986</v>
      </c>
      <c r="K53" s="102">
        <f>SUM(K4:K51)</f>
        <v>-22420786.230427083</v>
      </c>
      <c r="L53" s="101">
        <f>SUM(L4:L51)</f>
        <v>-39559507.4154552</v>
      </c>
      <c r="M53" s="103">
        <f>L53/C53</f>
        <v>-2.2000000000000001E-3</v>
      </c>
    </row>
    <row r="54" spans="1:14" ht="21.75" customHeight="1" x14ac:dyDescent="0.2">
      <c r="C54" s="83"/>
      <c r="D54" s="17"/>
      <c r="E54" s="21"/>
      <c r="F54" s="21"/>
      <c r="G54" s="120"/>
      <c r="H54" s="21"/>
      <c r="I54" s="21"/>
      <c r="J54" s="21"/>
      <c r="K54" s="66"/>
      <c r="L54" s="84"/>
    </row>
    <row r="55" spans="1:14" x14ac:dyDescent="0.2">
      <c r="A55" s="143" t="s">
        <v>209</v>
      </c>
      <c r="C55" s="17"/>
      <c r="D55" s="24"/>
      <c r="E55" s="21"/>
      <c r="F55" s="21"/>
      <c r="G55" s="24"/>
      <c r="H55" s="21"/>
      <c r="I55" s="21"/>
      <c r="J55" s="21"/>
      <c r="K55" s="89"/>
    </row>
    <row r="56" spans="1:14" x14ac:dyDescent="0.2">
      <c r="A56" s="18" t="s">
        <v>193</v>
      </c>
      <c r="C56" s="17"/>
      <c r="D56" s="24"/>
      <c r="E56" s="21"/>
      <c r="F56" s="21"/>
      <c r="G56" s="24"/>
      <c r="H56" s="21"/>
      <c r="I56" s="21"/>
      <c r="J56" s="21"/>
      <c r="K56" s="89"/>
    </row>
    <row r="57" spans="1:14" x14ac:dyDescent="0.2">
      <c r="A57" s="6" t="s">
        <v>111</v>
      </c>
      <c r="C57" s="17"/>
      <c r="D57" s="17"/>
      <c r="E57" s="21"/>
      <c r="F57" s="21"/>
      <c r="G57" s="24"/>
      <c r="H57" s="21"/>
      <c r="I57" s="21"/>
      <c r="J57" s="21"/>
      <c r="K57" s="66"/>
    </row>
    <row r="58" spans="1:14" x14ac:dyDescent="0.2">
      <c r="A58" s="8" t="s">
        <v>59</v>
      </c>
      <c r="G58" s="20"/>
    </row>
    <row r="59" spans="1:14" x14ac:dyDescent="0.2">
      <c r="A59" s="8" t="s">
        <v>210</v>
      </c>
      <c r="G59" s="20"/>
    </row>
    <row r="60" spans="1:14" s="106" customFormat="1" x14ac:dyDescent="0.2">
      <c r="A60" s="14"/>
      <c r="B60" s="14"/>
      <c r="C60" s="14"/>
      <c r="D60" s="14"/>
      <c r="E60" s="104"/>
      <c r="F60" s="104"/>
      <c r="G60" s="90"/>
      <c r="H60" s="104"/>
      <c r="I60" s="90"/>
      <c r="J60" s="90"/>
      <c r="K60" s="105"/>
      <c r="L60" s="90"/>
      <c r="M60" s="90"/>
      <c r="N60" s="90"/>
    </row>
    <row r="61" spans="1:14" x14ac:dyDescent="0.2">
      <c r="A61" s="14"/>
      <c r="B61" s="14"/>
      <c r="C61" s="14"/>
      <c r="D61" s="14"/>
      <c r="G61" s="20"/>
      <c r="J61" s="63"/>
    </row>
    <row r="62" spans="1:14" x14ac:dyDescent="0.2">
      <c r="A62" s="14"/>
      <c r="B62" s="14"/>
      <c r="C62" s="14"/>
      <c r="D62" s="14"/>
    </row>
    <row r="63" spans="1:14" x14ac:dyDescent="0.2">
      <c r="A63" s="14"/>
      <c r="B63" s="14"/>
      <c r="C63" s="14"/>
      <c r="D63" s="14"/>
    </row>
  </sheetData>
  <autoFilter ref="A3:WUK51" xr:uid="{00000000-0009-0000-0000-000001000000}">
    <sortState xmlns:xlrd2="http://schemas.microsoft.com/office/spreadsheetml/2017/richdata2" ref="A4:WUK51">
      <sortCondition ref="A3:A51"/>
    </sortState>
  </autoFilter>
  <pageMargins left="0.25" right="0.25" top="0.5" bottom="0.5" header="0.3" footer="0.3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K54"/>
  <sheetViews>
    <sheetView zoomScale="85" zoomScaleNormal="85" workbookViewId="0">
      <pane ySplit="4" topLeftCell="A20" activePane="bottomLeft" state="frozen"/>
      <selection pane="bottomLeft" activeCell="F13" sqref="F13"/>
    </sheetView>
  </sheetViews>
  <sheetFormatPr defaultColWidth="9.140625" defaultRowHeight="15" x14ac:dyDescent="0.25"/>
  <cols>
    <col min="1" max="1" width="13" style="22" customWidth="1"/>
    <col min="2" max="2" width="23" style="22" customWidth="1"/>
    <col min="3" max="3" width="18" style="22" customWidth="1"/>
    <col min="4" max="5" width="8.7109375"/>
    <col min="6" max="6" width="15.28515625" customWidth="1"/>
    <col min="7" max="11" width="8.7109375" customWidth="1"/>
    <col min="12" max="16384" width="9.140625" style="22"/>
  </cols>
  <sheetData>
    <row r="1" spans="1:6" ht="19.5" customHeight="1" x14ac:dyDescent="0.3">
      <c r="A1" s="76" t="s">
        <v>207</v>
      </c>
    </row>
    <row r="2" spans="1:6" x14ac:dyDescent="0.25">
      <c r="A2" s="144"/>
      <c r="B2" s="144"/>
      <c r="C2" s="144"/>
    </row>
    <row r="3" spans="1:6" ht="60" x14ac:dyDescent="0.25">
      <c r="A3" s="77" t="s">
        <v>130</v>
      </c>
      <c r="B3" s="77" t="s">
        <v>58</v>
      </c>
      <c r="C3" s="78" t="s">
        <v>160</v>
      </c>
      <c r="D3" s="78" t="s">
        <v>189</v>
      </c>
      <c r="E3" s="78" t="s">
        <v>190</v>
      </c>
      <c r="F3" s="78" t="s">
        <v>188</v>
      </c>
    </row>
    <row r="4" spans="1:6" ht="45" x14ac:dyDescent="0.25">
      <c r="A4" s="79" t="s">
        <v>51</v>
      </c>
      <c r="B4" s="79" t="s">
        <v>53</v>
      </c>
      <c r="C4" s="80" t="s">
        <v>62</v>
      </c>
      <c r="D4" s="78" t="s">
        <v>55</v>
      </c>
      <c r="E4" s="78" t="s">
        <v>191</v>
      </c>
      <c r="F4" s="78" t="s">
        <v>192</v>
      </c>
    </row>
    <row r="5" spans="1:6" x14ac:dyDescent="0.25">
      <c r="A5" s="81">
        <v>210001</v>
      </c>
      <c r="B5" s="81" t="s">
        <v>67</v>
      </c>
      <c r="C5" s="110">
        <f>VLOOKUP(A5,'[4]4. PAU Readmissions Performance'!$A:$I,9,FALSE)</f>
        <v>5.4086186186996059E-2</v>
      </c>
      <c r="D5" s="122">
        <f>VLOOKUP($A5,'[5]3.Summary'!$A:$F,4,FALSE)</f>
        <v>16.72898107217582</v>
      </c>
      <c r="E5" s="122">
        <f>VLOOKUP($A5,'[5]3.Summary'!$A:$F,5,FALSE)</f>
        <v>1.2977870922420789</v>
      </c>
      <c r="F5" s="119">
        <f>(D5*'Statewide PAU Revenue'!$C$53)+(E5*'Statewide PAU Revenue'!$D$53)</f>
        <v>16.601836728698586</v>
      </c>
    </row>
    <row r="6" spans="1:6" x14ac:dyDescent="0.25">
      <c r="A6" s="81">
        <v>210002</v>
      </c>
      <c r="B6" s="81" t="s">
        <v>60</v>
      </c>
      <c r="C6" s="110">
        <f>VLOOKUP(A6,'[4]4. PAU Readmissions Performance'!$A:$I,9,FALSE)</f>
        <v>5.6320896677760697E-2</v>
      </c>
      <c r="D6" s="122">
        <f>VLOOKUP($A6,'[5]3.Summary'!$A:$F,4,FALSE)</f>
        <v>29.905945779720543</v>
      </c>
      <c r="E6" s="122">
        <f>VLOOKUP($A6,'[5]3.Summary'!$A:$F,5,FALSE)</f>
        <v>3.361257428481959</v>
      </c>
      <c r="F6" s="119">
        <f>(D6*'Statewide PAU Revenue'!$C$53)+(E6*'Statewide PAU Revenue'!$D$53)</f>
        <v>29.687232504674245</v>
      </c>
    </row>
    <row r="7" spans="1:6" x14ac:dyDescent="0.25">
      <c r="A7" s="81">
        <v>210003</v>
      </c>
      <c r="B7" s="81" t="s">
        <v>131</v>
      </c>
      <c r="C7" s="110">
        <f>VLOOKUP(A7,'[4]4. PAU Readmissions Performance'!$A:$I,9,FALSE)</f>
        <v>7.3037302914478769E-2</v>
      </c>
      <c r="D7" s="122">
        <f>VLOOKUP($A7,'[5]3.Summary'!$A:$F,4,FALSE)</f>
        <v>19.96487037896404</v>
      </c>
      <c r="E7" s="122">
        <f>VLOOKUP($A7,'[5]3.Summary'!$A:$F,5,FALSE)</f>
        <v>7.2612231283849929E-2</v>
      </c>
      <c r="F7" s="119">
        <f>(D7*'Statewide PAU Revenue'!$C$53)+(E7*'Statewide PAU Revenue'!$D$53)</f>
        <v>19.800969380392228</v>
      </c>
    </row>
    <row r="8" spans="1:6" x14ac:dyDescent="0.25">
      <c r="A8" s="81">
        <v>210004</v>
      </c>
      <c r="B8" s="81" t="s">
        <v>68</v>
      </c>
      <c r="C8" s="110">
        <f>VLOOKUP(A8,'[4]4. PAU Readmissions Performance'!$A:$I,9,FALSE)</f>
        <v>6.3794499338365396E-2</v>
      </c>
      <c r="D8" s="122">
        <f>VLOOKUP($A8,'[5]3.Summary'!$A:$F,4,FALSE)</f>
        <v>8.6035583895520684</v>
      </c>
      <c r="E8" s="122">
        <f>VLOOKUP($A8,'[5]3.Summary'!$A:$F,5,FALSE)</f>
        <v>0.23154462657466016</v>
      </c>
      <c r="F8" s="119">
        <f>(D8*'Statewide PAU Revenue'!$C$53)+(E8*'Statewide PAU Revenue'!$D$53)</f>
        <v>8.534577713470858</v>
      </c>
    </row>
    <row r="9" spans="1:6" x14ac:dyDescent="0.25">
      <c r="A9" s="81">
        <v>210005</v>
      </c>
      <c r="B9" s="81" t="s">
        <v>69</v>
      </c>
      <c r="C9" s="110">
        <f>VLOOKUP(A9,'[4]4. PAU Readmissions Performance'!$A:$I,9,FALSE)</f>
        <v>5.9889088938236752E-2</v>
      </c>
      <c r="D9" s="122">
        <f>VLOOKUP($A9,'[5]3.Summary'!$A:$F,4,FALSE)</f>
        <v>10.089215128370915</v>
      </c>
      <c r="E9" s="122">
        <f>VLOOKUP($A9,'[5]3.Summary'!$A:$F,5,FALSE)</f>
        <v>0.39701573712790234</v>
      </c>
      <c r="F9" s="119">
        <f>(D9*'Statewide PAU Revenue'!$C$53)+(E9*'Statewide PAU Revenue'!$D$53)</f>
        <v>10.009356866589455</v>
      </c>
    </row>
    <row r="10" spans="1:6" x14ac:dyDescent="0.25">
      <c r="A10" s="81">
        <v>210006</v>
      </c>
      <c r="B10" s="81" t="s">
        <v>70</v>
      </c>
      <c r="C10" s="110">
        <f>VLOOKUP(A10,'[4]4. PAU Readmissions Performance'!$A:$I,9,FALSE)</f>
        <v>8.1178545475699915E-2</v>
      </c>
      <c r="D10" s="122">
        <f>VLOOKUP($A10,'[5]3.Summary'!$A:$F,4,FALSE)</f>
        <v>13.666697497229876</v>
      </c>
      <c r="E10" s="122">
        <f>VLOOKUP($A10,'[5]3.Summary'!$A:$F,5,FALSE)</f>
        <v>1.5313188093044405</v>
      </c>
      <c r="F10" s="119">
        <f>(D10*'Statewide PAU Revenue'!$C$53)+(E10*'Statewide PAU Revenue'!$D$53)</f>
        <v>13.56670881468656</v>
      </c>
    </row>
    <row r="11" spans="1:6" x14ac:dyDescent="0.25">
      <c r="A11" s="81">
        <v>210008</v>
      </c>
      <c r="B11" s="81" t="s">
        <v>71</v>
      </c>
      <c r="C11" s="110">
        <f>VLOOKUP(A11,'[4]4. PAU Readmissions Performance'!$A:$I,9,FALSE)</f>
        <v>3.0598233242675171E-2</v>
      </c>
      <c r="D11" s="122">
        <f>VLOOKUP($A11,'[5]3.Summary'!$A:$F,4,FALSE)</f>
        <v>23.291766113497765</v>
      </c>
      <c r="E11" s="122">
        <f>VLOOKUP($A11,'[5]3.Summary'!$A:$F,5,FALSE)</f>
        <v>3.2888526102659235</v>
      </c>
      <c r="F11" s="119">
        <f>(D11*'Statewide PAU Revenue'!$C$53)+(E11*'Statewide PAU Revenue'!$D$53)</f>
        <v>23.126953377146481</v>
      </c>
    </row>
    <row r="12" spans="1:6" x14ac:dyDescent="0.25">
      <c r="A12" s="81">
        <v>210009</v>
      </c>
      <c r="B12" s="81" t="s">
        <v>72</v>
      </c>
      <c r="C12" s="110">
        <f>VLOOKUP(A12,'[4]4. PAU Readmissions Performance'!$A:$I,9,FALSE)</f>
        <v>5.802285162586792E-2</v>
      </c>
      <c r="D12" s="122">
        <f>VLOOKUP($A12,'[5]3.Summary'!$A:$F,4,FALSE)</f>
        <v>23.513137658652155</v>
      </c>
      <c r="E12" s="122">
        <f>VLOOKUP($A12,'[5]3.Summary'!$A:$F,5,FALSE)</f>
        <v>3.2318946695370951</v>
      </c>
      <c r="F12" s="119">
        <f>(D12*'Statewide PAU Revenue'!$C$53)+(E12*'Statewide PAU Revenue'!$D$53)</f>
        <v>23.346031644165752</v>
      </c>
    </row>
    <row r="13" spans="1:6" x14ac:dyDescent="0.25">
      <c r="A13" s="81">
        <v>210010</v>
      </c>
      <c r="B13" s="81" t="s">
        <v>73</v>
      </c>
      <c r="C13" s="110">
        <f>VLOOKUP(A13,'[4]4. PAU Readmissions Performance'!$A:$I,9,FALSE)</f>
        <v>7.2117146952590999E-2</v>
      </c>
      <c r="D13" s="122">
        <f>VLOOKUP($A13,'[5]3.Summary'!$A:$F,4,FALSE)</f>
        <v>9.9235780306025632</v>
      </c>
      <c r="E13" s="122">
        <f>VLOOKUP($A13,'[5]3.Summary'!$A:$F,5,FALSE)</f>
        <v>0.39301604421482411</v>
      </c>
      <c r="F13" s="119">
        <f>F33</f>
        <v>9.8450515699603027</v>
      </c>
    </row>
    <row r="14" spans="1:6" x14ac:dyDescent="0.25">
      <c r="A14" s="81">
        <v>210011</v>
      </c>
      <c r="B14" s="81" t="s">
        <v>132</v>
      </c>
      <c r="C14" s="110">
        <f>VLOOKUP(A14,'[4]4. PAU Readmissions Performance'!$A:$I,9,FALSE)</f>
        <v>6.8537845710611459E-2</v>
      </c>
      <c r="D14" s="122">
        <f>VLOOKUP($A14,'[5]3.Summary'!$A:$F,4,FALSE)</f>
        <v>15.048946477661344</v>
      </c>
      <c r="E14" s="122">
        <f>VLOOKUP($A14,'[5]3.Summary'!$A:$F,5,FALSE)</f>
        <v>2.0652590332520768</v>
      </c>
      <c r="F14" s="119">
        <f>(D14*'Statewide PAU Revenue'!$C$53)+(E14*'Statewide PAU Revenue'!$D$53)</f>
        <v>14.94196820895578</v>
      </c>
    </row>
    <row r="15" spans="1:6" x14ac:dyDescent="0.25">
      <c r="A15" s="81">
        <v>210012</v>
      </c>
      <c r="B15" s="81" t="s">
        <v>75</v>
      </c>
      <c r="C15" s="110">
        <f>VLOOKUP(A15,'[4]4. PAU Readmissions Performance'!$A:$I,9,FALSE)</f>
        <v>4.486247753134949E-2</v>
      </c>
      <c r="D15" s="122">
        <f>VLOOKUP($A15,'[5]3.Summary'!$A:$F,4,FALSE)</f>
        <v>19.317301537293567</v>
      </c>
      <c r="E15" s="122">
        <f>VLOOKUP($A15,'[5]3.Summary'!$A:$F,5,FALSE)</f>
        <v>1.7233978496901068</v>
      </c>
      <c r="F15" s="119">
        <f>(D15*'Statewide PAU Revenue'!$C$53)+(E15*'Statewide PAU Revenue'!$D$53)</f>
        <v>19.172337684433511</v>
      </c>
    </row>
    <row r="16" spans="1:6" x14ac:dyDescent="0.25">
      <c r="A16" s="81">
        <v>210013</v>
      </c>
      <c r="B16" s="81" t="s">
        <v>76</v>
      </c>
      <c r="C16" s="110"/>
      <c r="D16" s="122"/>
      <c r="E16" s="122"/>
      <c r="F16" s="119"/>
    </row>
    <row r="17" spans="1:6" x14ac:dyDescent="0.25">
      <c r="A17" s="81">
        <v>210015</v>
      </c>
      <c r="B17" s="81" t="s">
        <v>133</v>
      </c>
      <c r="C17" s="110">
        <f>VLOOKUP(A17,'[4]4. PAU Readmissions Performance'!$A:$I,9,FALSE)</f>
        <v>6.8193143191591088E-2</v>
      </c>
      <c r="D17" s="122">
        <f>VLOOKUP($A17,'[5]3.Summary'!$A:$F,4,FALSE)</f>
        <v>24.716365809968291</v>
      </c>
      <c r="E17" s="122">
        <f>VLOOKUP($A17,'[5]3.Summary'!$A:$F,5,FALSE)</f>
        <v>1.4669305591229582</v>
      </c>
      <c r="F17" s="119">
        <f>(D17*'Statewide PAU Revenue'!$C$53)+(E17*'Statewide PAU Revenue'!$D$53)</f>
        <v>24.524803563713782</v>
      </c>
    </row>
    <row r="18" spans="1:6" x14ac:dyDescent="0.25">
      <c r="A18" s="81">
        <v>210016</v>
      </c>
      <c r="B18" s="81" t="s">
        <v>134</v>
      </c>
      <c r="C18" s="110">
        <f>VLOOKUP(A18,'[4]4. PAU Readmissions Performance'!$A:$I,9,FALSE)</f>
        <v>6.3167843648010535E-2</v>
      </c>
      <c r="D18" s="122">
        <f>VLOOKUP($A18,'[5]3.Summary'!$A:$F,4,FALSE)</f>
        <v>12.489911378984498</v>
      </c>
      <c r="E18" s="122">
        <f>VLOOKUP($A18,'[5]3.Summary'!$A:$F,5,FALSE)</f>
        <v>0.14233706883733391</v>
      </c>
      <c r="F18" s="119">
        <f>(D18*'Statewide PAU Revenue'!$C$53)+(E18*'Statewide PAU Revenue'!$D$53)</f>
        <v>12.388174324078603</v>
      </c>
    </row>
    <row r="19" spans="1:6" x14ac:dyDescent="0.25">
      <c r="A19" s="81">
        <v>210017</v>
      </c>
      <c r="B19" s="81" t="s">
        <v>79</v>
      </c>
      <c r="C19" s="110">
        <f>VLOOKUP(A19,'[4]4. PAU Readmissions Performance'!$A:$I,9,FALSE)</f>
        <v>1.5623966021443617E-2</v>
      </c>
      <c r="D19" s="122">
        <f>VLOOKUP($A19,'[5]3.Summary'!$A:$F,4,FALSE)</f>
        <v>10.628873772053984</v>
      </c>
      <c r="E19" s="122">
        <f>VLOOKUP($A19,'[5]3.Summary'!$A:$F,5,FALSE)</f>
        <v>2.9361783847851539</v>
      </c>
      <c r="F19" s="119">
        <f>(D19*'Statewide PAU Revenue'!$C$53)+(E19*'Statewide PAU Revenue'!$D$53)</f>
        <v>10.565490296617376</v>
      </c>
    </row>
    <row r="20" spans="1:6" x14ac:dyDescent="0.25">
      <c r="A20" s="81">
        <v>210018</v>
      </c>
      <c r="B20" s="81" t="s">
        <v>135</v>
      </c>
      <c r="C20" s="110">
        <f>VLOOKUP(A20,'[4]4. PAU Readmissions Performance'!$A:$I,9,FALSE)</f>
        <v>5.7304706594618303E-2</v>
      </c>
      <c r="D20" s="122">
        <f>VLOOKUP($A20,'[5]3.Summary'!$A:$F,4,FALSE)</f>
        <v>14.721691369986027</v>
      </c>
      <c r="E20" s="122">
        <f>VLOOKUP($A20,'[5]3.Summary'!$A:$F,5,FALSE)</f>
        <v>0.40372267310037141</v>
      </c>
      <c r="F20" s="119">
        <f>(D20*'Statewide PAU Revenue'!$C$53)+(E20*'Statewide PAU Revenue'!$D$53)</f>
        <v>14.60371937557909</v>
      </c>
    </row>
    <row r="21" spans="1:6" x14ac:dyDescent="0.25">
      <c r="A21" s="81">
        <v>210019</v>
      </c>
      <c r="B21" s="81" t="s">
        <v>136</v>
      </c>
      <c r="C21" s="110">
        <f>VLOOKUP(A21,'[4]4. PAU Readmissions Performance'!$A:$I,9,FALSE)</f>
        <v>5.4013645707208055E-2</v>
      </c>
      <c r="D21" s="122">
        <f>VLOOKUP($A21,'[5]3.Summary'!$A:$F,4,FALSE)</f>
        <v>15.614110187331622</v>
      </c>
      <c r="E21" s="122">
        <f>VLOOKUP($A21,'[5]3.Summary'!$A:$F,5,FALSE)</f>
        <v>1.3520283719313357</v>
      </c>
      <c r="F21" s="119">
        <f>(D21*'Statewide PAU Revenue'!$C$53)+(E21*'Statewide PAU Revenue'!$D$53)</f>
        <v>15.496598669337894</v>
      </c>
    </row>
    <row r="22" spans="1:6" x14ac:dyDescent="0.25">
      <c r="A22" s="81">
        <v>210022</v>
      </c>
      <c r="B22" s="81" t="s">
        <v>81</v>
      </c>
      <c r="C22" s="110">
        <f>VLOOKUP(A22,'[4]4. PAU Readmissions Performance'!$A:$I,9,FALSE)</f>
        <v>6.0767730886135053E-2</v>
      </c>
      <c r="D22" s="122">
        <f>VLOOKUP($A22,'[5]3.Summary'!$A:$F,4,FALSE)</f>
        <v>6.8959575217390983</v>
      </c>
      <c r="E22" s="122">
        <f>VLOOKUP($A22,'[5]3.Summary'!$A:$F,5,FALSE)</f>
        <v>0.18998153353557051</v>
      </c>
      <c r="F22" s="119">
        <f>(D22*'Statewide PAU Revenue'!$C$53)+(E22*'Statewide PAU Revenue'!$D$53)</f>
        <v>6.8407040581702407</v>
      </c>
    </row>
    <row r="23" spans="1:6" x14ac:dyDescent="0.25">
      <c r="A23" s="81">
        <v>210023</v>
      </c>
      <c r="B23" s="81" t="s">
        <v>137</v>
      </c>
      <c r="C23" s="110">
        <f>VLOOKUP(A23,'[4]4. PAU Readmissions Performance'!$A:$I,9,FALSE)</f>
        <v>3.9799218694520452E-2</v>
      </c>
      <c r="D23" s="122">
        <f>VLOOKUP($A23,'[5]3.Summary'!$A:$F,4,FALSE)</f>
        <v>9.7207787012841678</v>
      </c>
      <c r="E23" s="122">
        <f>VLOOKUP($A23,'[5]3.Summary'!$A:$F,5,FALSE)</f>
        <v>0.7060369466579125</v>
      </c>
      <c r="F23" s="119">
        <f>(D23*'Statewide PAU Revenue'!$C$53)+(E23*'Statewide PAU Revenue'!$D$53)</f>
        <v>9.646502308705653</v>
      </c>
    </row>
    <row r="24" spans="1:6" x14ac:dyDescent="0.25">
      <c r="A24" s="81">
        <v>210024</v>
      </c>
      <c r="B24" s="81" t="s">
        <v>138</v>
      </c>
      <c r="C24" s="110">
        <f>VLOOKUP(A24,'[4]4. PAU Readmissions Performance'!$A:$I,9,FALSE)</f>
        <v>6.2922811307287302E-2</v>
      </c>
      <c r="D24" s="122">
        <f>VLOOKUP($A24,'[5]3.Summary'!$A:$F,4,FALSE)</f>
        <v>25.35993787499644</v>
      </c>
      <c r="E24" s="122">
        <f>VLOOKUP($A24,'[5]3.Summary'!$A:$F,5,FALSE)</f>
        <v>2.9672257035749459</v>
      </c>
      <c r="F24" s="119">
        <f>(D24*'Statewide PAU Revenue'!$C$53)+(E24*'Statewide PAU Revenue'!$D$53)</f>
        <v>25.175434544184039</v>
      </c>
    </row>
    <row r="25" spans="1:6" x14ac:dyDescent="0.25">
      <c r="A25" s="81">
        <v>210027</v>
      </c>
      <c r="B25" s="81" t="s">
        <v>139</v>
      </c>
      <c r="C25" s="110">
        <f>VLOOKUP(A25,'[4]4. PAU Readmissions Performance'!$A:$I,9,FALSE)</f>
        <v>5.1432514928598502E-2</v>
      </c>
      <c r="D25" s="122">
        <f>VLOOKUP($A25,'[5]3.Summary'!$A:$F,4,FALSE)</f>
        <v>15.515900107122183</v>
      </c>
      <c r="E25" s="122">
        <f>VLOOKUP($A25,'[5]3.Summary'!$A:$F,5,FALSE)</f>
        <v>0.37111078998916519</v>
      </c>
      <c r="F25" s="119">
        <f>(D25*'Statewide PAU Revenue'!$C$53)+(E25*'Statewide PAU Revenue'!$D$53)</f>
        <v>15.391115576687801</v>
      </c>
    </row>
    <row r="26" spans="1:6" x14ac:dyDescent="0.25">
      <c r="A26" s="81">
        <v>210028</v>
      </c>
      <c r="B26" s="81" t="s">
        <v>140</v>
      </c>
      <c r="C26" s="110">
        <f>VLOOKUP(A26,'[4]4. PAU Readmissions Performance'!$A:$I,9,FALSE)</f>
        <v>4.7096076162752187E-2</v>
      </c>
      <c r="D26" s="122">
        <f>VLOOKUP($A26,'[5]3.Summary'!$A:$F,4,FALSE)</f>
        <v>16.562260836375991</v>
      </c>
      <c r="E26" s="122">
        <f>VLOOKUP($A26,'[5]3.Summary'!$A:$F,5,FALSE)</f>
        <v>0.17597985760101806</v>
      </c>
      <c r="F26" s="119">
        <f>(D26*'Statewide PAU Revenue'!$C$53)+(E26*'Statewide PAU Revenue'!$D$53)</f>
        <v>16.427247114185143</v>
      </c>
    </row>
    <row r="27" spans="1:6" x14ac:dyDescent="0.25">
      <c r="A27" s="81">
        <v>210029</v>
      </c>
      <c r="B27" s="81" t="s">
        <v>141</v>
      </c>
      <c r="C27" s="110">
        <f>VLOOKUP(A27,'[4]4. PAU Readmissions Performance'!$A:$I,9,FALSE)</f>
        <v>5.5111765046102157E-2</v>
      </c>
      <c r="D27" s="122">
        <f>VLOOKUP($A27,'[5]3.Summary'!$A:$F,4,FALSE)</f>
        <v>27.675967262178208</v>
      </c>
      <c r="E27" s="122">
        <f>VLOOKUP($A27,'[5]3.Summary'!$A:$F,5,FALSE)</f>
        <v>2.5398018922557863</v>
      </c>
      <c r="F27" s="119">
        <f>(D27*'Statewide PAU Revenue'!$C$53)+(E27*'Statewide PAU Revenue'!$D$53)</f>
        <v>27.468859422846407</v>
      </c>
    </row>
    <row r="28" spans="1:6" x14ac:dyDescent="0.25">
      <c r="A28" s="81">
        <v>210030</v>
      </c>
      <c r="B28" s="81" t="s">
        <v>86</v>
      </c>
      <c r="C28" s="110">
        <f>VLOOKUP(A28,'[4]4. PAU Readmissions Performance'!$A:$I,9,FALSE)</f>
        <v>2.6170719884875022E-2</v>
      </c>
      <c r="D28" s="122">
        <f>VLOOKUP($A28,'[5]3.Summary'!$A:$F,4,FALSE)</f>
        <v>8.103723491268358</v>
      </c>
      <c r="E28" s="122">
        <f>VLOOKUP($A28,'[5]3.Summary'!$A:$F,5,FALSE)</f>
        <v>0.24946604854974314</v>
      </c>
      <c r="F28" s="119">
        <f>(D28*'Statewide PAU Revenue'!$C$53)+(E28*'Statewide PAU Revenue'!$D$53)</f>
        <v>8.0390088355291969</v>
      </c>
    </row>
    <row r="29" spans="1:6" x14ac:dyDescent="0.25">
      <c r="A29" s="81">
        <v>210032</v>
      </c>
      <c r="B29" s="81" t="s">
        <v>87</v>
      </c>
      <c r="C29" s="110">
        <f>VLOOKUP(A29,'[4]4. PAU Readmissions Performance'!$A:$I,9,FALSE)</f>
        <v>6.0746500389845685E-2</v>
      </c>
      <c r="D29" s="122">
        <f>VLOOKUP($A29,'[5]3.Summary'!$A:$F,4,FALSE)</f>
        <v>13.621483367848084</v>
      </c>
      <c r="E29" s="122">
        <f>VLOOKUP($A29,'[5]3.Summary'!$A:$F,5,FALSE)</f>
        <v>0.32846538280640614</v>
      </c>
      <c r="F29" s="119">
        <f>(D29*'Statewide PAU Revenue'!$C$53)+(E29*'Statewide PAU Revenue'!$D$53)</f>
        <v>13.511956389784237</v>
      </c>
    </row>
    <row r="30" spans="1:6" x14ac:dyDescent="0.25">
      <c r="A30" s="81">
        <v>210033</v>
      </c>
      <c r="B30" s="81" t="s">
        <v>88</v>
      </c>
      <c r="C30" s="110">
        <f>VLOOKUP(A30,'[4]4. PAU Readmissions Performance'!$A:$I,9,FALSE)</f>
        <v>6.280675494521154E-2</v>
      </c>
      <c r="D30" s="122">
        <f>VLOOKUP($A30,'[5]3.Summary'!$A:$F,4,FALSE)</f>
        <v>15.100075266305417</v>
      </c>
      <c r="E30" s="122">
        <f>VLOOKUP($A30,'[5]3.Summary'!$A:$F,5,FALSE)</f>
        <v>0.51497627946619517</v>
      </c>
      <c r="F30" s="119">
        <f>(D30*'Statewide PAU Revenue'!$C$53)+(E30*'Statewide PAU Revenue'!$D$53)</f>
        <v>14.979902268827479</v>
      </c>
    </row>
    <row r="31" spans="1:6" x14ac:dyDescent="0.25">
      <c r="A31" s="81">
        <v>210034</v>
      </c>
      <c r="B31" s="81" t="s">
        <v>142</v>
      </c>
      <c r="C31" s="110">
        <f>VLOOKUP(A31,'[4]4. PAU Readmissions Performance'!$A:$I,9,FALSE)</f>
        <v>8.0739797975778085E-2</v>
      </c>
      <c r="D31" s="122">
        <f>VLOOKUP($A31,'[5]3.Summary'!$A:$F,4,FALSE)</f>
        <v>34.188004261943767</v>
      </c>
      <c r="E31" s="122">
        <f>VLOOKUP($A31,'[5]3.Summary'!$A:$F,5,FALSE)</f>
        <v>1.9407136357254857</v>
      </c>
      <c r="F31" s="119">
        <f>(D31*'Statewide PAU Revenue'!$C$53)+(E31*'Statewide PAU Revenue'!$D$53)</f>
        <v>33.922304757360926</v>
      </c>
    </row>
    <row r="32" spans="1:6" x14ac:dyDescent="0.25">
      <c r="A32" s="81">
        <v>210035</v>
      </c>
      <c r="B32" s="81" t="s">
        <v>143</v>
      </c>
      <c r="C32" s="110">
        <f>VLOOKUP(A32,'[4]4. PAU Readmissions Performance'!$A:$I,9,FALSE)</f>
        <v>6.4595808227717044E-2</v>
      </c>
      <c r="D32" s="122">
        <f>VLOOKUP($A32,'[5]3.Summary'!$A:$F,4,FALSE)</f>
        <v>10.890259577174474</v>
      </c>
      <c r="E32" s="122">
        <f>VLOOKUP($A32,'[5]3.Summary'!$A:$F,5,FALSE)</f>
        <v>0.5714996645213789</v>
      </c>
      <c r="F32" s="119">
        <f>(D32*'Statewide PAU Revenue'!$C$53)+(E32*'Statewide PAU Revenue'!$D$53)</f>
        <v>10.805238809740695</v>
      </c>
    </row>
    <row r="33" spans="1:6" x14ac:dyDescent="0.25">
      <c r="A33" s="81">
        <v>210037</v>
      </c>
      <c r="B33" s="81" t="s">
        <v>91</v>
      </c>
      <c r="C33" s="110">
        <f>VLOOKUP(A33,'[4]4. PAU Readmissions Performance'!$A:$I,9,FALSE)</f>
        <v>3.7588780963973868E-2</v>
      </c>
      <c r="D33" s="122">
        <f>VLOOKUP($A33,'[5]3.Summary'!$A:$F,4,FALSE)</f>
        <v>9.9235780306025632</v>
      </c>
      <c r="E33" s="122">
        <f>VLOOKUP($A33,'[5]3.Summary'!$A:$F,5,FALSE)</f>
        <v>0.39301604421482411</v>
      </c>
      <c r="F33" s="119">
        <f>(D33*'Statewide PAU Revenue'!$C$53)+(E33*'Statewide PAU Revenue'!$D$53)</f>
        <v>9.8450515699603027</v>
      </c>
    </row>
    <row r="34" spans="1:6" x14ac:dyDescent="0.25">
      <c r="A34" s="81">
        <v>210038</v>
      </c>
      <c r="B34" s="81" t="s">
        <v>92</v>
      </c>
      <c r="C34" s="110">
        <f>VLOOKUP(A34,'[4]4. PAU Readmissions Performance'!$A:$I,9,FALSE)</f>
        <v>7.9013902186539184E-2</v>
      </c>
      <c r="D34" s="122">
        <f>VLOOKUP($A34,'[5]3.Summary'!$A:$F,4,FALSE)</f>
        <v>34.004014405315196</v>
      </c>
      <c r="E34" s="122">
        <f>VLOOKUP($A34,'[5]3.Summary'!$A:$F,5,FALSE)</f>
        <v>3.2150724126869332</v>
      </c>
      <c r="F34" s="119">
        <f>(D34*'Statewide PAU Revenue'!$C$53)+(E34*'Statewide PAU Revenue'!$D$53)</f>
        <v>33.750330871746641</v>
      </c>
    </row>
    <row r="35" spans="1:6" x14ac:dyDescent="0.25">
      <c r="A35" s="81">
        <v>210039</v>
      </c>
      <c r="B35" s="81" t="s">
        <v>93</v>
      </c>
      <c r="C35" s="110">
        <f>VLOOKUP(A35,'[4]4. PAU Readmissions Performance'!$A:$I,9,FALSE)</f>
        <v>5.5909361693175362E-2</v>
      </c>
      <c r="D35" s="122">
        <f>VLOOKUP($A35,'[5]3.Summary'!$A:$F,4,FALSE)</f>
        <v>8.5465696401623017</v>
      </c>
      <c r="E35" s="122">
        <f>VLOOKUP($A35,'[5]3.Summary'!$A:$F,5,FALSE)</f>
        <v>0.39900017550722067</v>
      </c>
      <c r="F35" s="119">
        <f>(D35*'Statewide PAU Revenue'!$C$53)+(E35*'Statewide PAU Revenue'!$D$53)</f>
        <v>8.4794382586330546</v>
      </c>
    </row>
    <row r="36" spans="1:6" x14ac:dyDescent="0.25">
      <c r="A36" s="81">
        <v>210040</v>
      </c>
      <c r="B36" s="81" t="s">
        <v>94</v>
      </c>
      <c r="C36" s="110">
        <f>VLOOKUP(A36,'[4]4. PAU Readmissions Performance'!$A:$I,9,FALSE)</f>
        <v>6.3036193511113253E-2</v>
      </c>
      <c r="D36" s="122">
        <f>VLOOKUP($A36,'[5]3.Summary'!$A:$F,4,FALSE)</f>
        <v>19.868332667075379</v>
      </c>
      <c r="E36" s="122">
        <f>VLOOKUP($A36,'[5]3.Summary'!$A:$F,5,FALSE)</f>
        <v>1.2469130781398041</v>
      </c>
      <c r="F36" s="119">
        <f>(D36*'Statewide PAU Revenue'!$C$53)+(E36*'Statewide PAU Revenue'!$D$53)</f>
        <v>19.714902662156245</v>
      </c>
    </row>
    <row r="37" spans="1:6" x14ac:dyDescent="0.25">
      <c r="A37" s="81">
        <v>210043</v>
      </c>
      <c r="B37" s="81" t="s">
        <v>95</v>
      </c>
      <c r="C37" s="110">
        <f>VLOOKUP(A37,'[4]4. PAU Readmissions Performance'!$A:$I,9,FALSE)</f>
        <v>7.8515560053467492E-2</v>
      </c>
      <c r="D37" s="122">
        <f>VLOOKUP($A37,'[5]3.Summary'!$A:$F,4,FALSE)</f>
        <v>13.153090277813126</v>
      </c>
      <c r="E37" s="122">
        <f>VLOOKUP($A37,'[5]3.Summary'!$A:$F,5,FALSE)</f>
        <v>1.5047725753248224</v>
      </c>
      <c r="F37" s="119">
        <f>(D37*'Statewide PAU Revenue'!$C$53)+(E37*'Statewide PAU Revenue'!$D$53)</f>
        <v>13.057114703348635</v>
      </c>
    </row>
    <row r="38" spans="1:6" x14ac:dyDescent="0.25">
      <c r="A38" s="81">
        <v>210044</v>
      </c>
      <c r="B38" s="81" t="s">
        <v>96</v>
      </c>
      <c r="C38" s="110">
        <f>VLOOKUP(A38,'[4]4. PAU Readmissions Performance'!$A:$I,9,FALSE)</f>
        <v>4.1114015334439244E-2</v>
      </c>
      <c r="D38" s="122">
        <f>VLOOKUP($A38,'[5]3.Summary'!$A:$F,4,FALSE)</f>
        <v>9.7538463097995809</v>
      </c>
      <c r="E38" s="122">
        <f>VLOOKUP($A38,'[5]3.Summary'!$A:$F,5,FALSE)</f>
        <v>1.1272325631666835</v>
      </c>
      <c r="F38" s="119">
        <f>(D38*'Statewide PAU Revenue'!$C$53)+(E38*'Statewide PAU Revenue'!$D$53)</f>
        <v>9.6827678733108939</v>
      </c>
    </row>
    <row r="39" spans="1:6" x14ac:dyDescent="0.25">
      <c r="A39" s="81">
        <v>210045</v>
      </c>
      <c r="B39" s="81" t="s">
        <v>97</v>
      </c>
      <c r="C39" s="110">
        <f>VLOOKUP(A39,'[4]4. PAU Readmissions Performance'!$A:$I,9,FALSE)</f>
        <v>0</v>
      </c>
      <c r="D39" s="122">
        <f>VLOOKUP($A39,'[5]3.Summary'!$A:$F,4,FALSE)</f>
        <v>13.084362960453129</v>
      </c>
      <c r="E39" s="122">
        <f>VLOOKUP($A39,'[5]3.Summary'!$A:$F,5,FALSE)</f>
        <v>1.4627236408129325</v>
      </c>
      <c r="F39" s="119">
        <f>(D39*'Statewide PAU Revenue'!$C$53)+(E39*'Statewide PAU Revenue'!$D$53)</f>
        <v>12.988607200831007</v>
      </c>
    </row>
    <row r="40" spans="1:6" x14ac:dyDescent="0.25">
      <c r="A40" s="81">
        <v>210048</v>
      </c>
      <c r="B40" s="81" t="s">
        <v>144</v>
      </c>
      <c r="C40" s="110">
        <f>VLOOKUP(A40,'[4]4. PAU Readmissions Performance'!$A:$I,9,FALSE)</f>
        <v>6.6867729106287521E-2</v>
      </c>
      <c r="D40" s="122">
        <f>VLOOKUP($A40,'[5]3.Summary'!$A:$F,4,FALSE)</f>
        <v>8.8899482230649873</v>
      </c>
      <c r="E40" s="122">
        <f>VLOOKUP($A40,'[5]3.Summary'!$A:$F,5,FALSE)</f>
        <v>0.43053827429073022</v>
      </c>
      <c r="F40" s="119">
        <f>(D40*'Statewide PAU Revenue'!$C$53)+(E40*'Statewide PAU Revenue'!$D$53)</f>
        <v>8.8202474516573872</v>
      </c>
    </row>
    <row r="41" spans="1:6" x14ac:dyDescent="0.25">
      <c r="A41" s="81">
        <v>210049</v>
      </c>
      <c r="B41" s="81" t="s">
        <v>145</v>
      </c>
      <c r="C41" s="110">
        <f>VLOOKUP(A41,'[4]4. PAU Readmissions Performance'!$A:$I,9,FALSE)</f>
        <v>6.3604075814282721E-2</v>
      </c>
      <c r="D41" s="122">
        <f>VLOOKUP($A41,'[5]3.Summary'!$A:$F,4,FALSE)</f>
        <v>12.385662477952184</v>
      </c>
      <c r="E41" s="122">
        <f>VLOOKUP($A41,'[5]3.Summary'!$A:$F,5,FALSE)</f>
        <v>1.2065616785307294</v>
      </c>
      <c r="F41" s="119">
        <f>(D41*'Statewide PAU Revenue'!$C$53)+(E41*'Statewide PAU Revenue'!$D$53)</f>
        <v>12.293552986382281</v>
      </c>
    </row>
    <row r="42" spans="1:6" x14ac:dyDescent="0.25">
      <c r="A42" s="81">
        <v>210051</v>
      </c>
      <c r="B42" s="81" t="s">
        <v>100</v>
      </c>
      <c r="C42" s="110">
        <f>VLOOKUP(A42,'[4]4. PAU Readmissions Performance'!$A:$I,9,FALSE)</f>
        <v>7.630262804078719E-2</v>
      </c>
      <c r="D42" s="122">
        <f>VLOOKUP($A42,'[5]3.Summary'!$A:$F,4,FALSE)</f>
        <v>14.194712799524545</v>
      </c>
      <c r="E42" s="122">
        <f>VLOOKUP($A42,'[5]3.Summary'!$A:$F,5,FALSE)</f>
        <v>0.14526442596276731</v>
      </c>
      <c r="F42" s="119">
        <f>(D42*'Statewide PAU Revenue'!$C$53)+(E42*'Statewide PAU Revenue'!$D$53)</f>
        <v>14.078953261280345</v>
      </c>
    </row>
    <row r="43" spans="1:6" x14ac:dyDescent="0.25">
      <c r="A43" s="81">
        <v>210055</v>
      </c>
      <c r="B43" s="81" t="s">
        <v>146</v>
      </c>
      <c r="C43" s="110"/>
      <c r="D43" s="122"/>
      <c r="E43" s="122"/>
      <c r="F43" s="119"/>
    </row>
    <row r="44" spans="1:6" x14ac:dyDescent="0.25">
      <c r="A44" s="81">
        <v>210056</v>
      </c>
      <c r="B44" s="81" t="s">
        <v>147</v>
      </c>
      <c r="C44" s="110">
        <f>VLOOKUP(A44,'[4]4. PAU Readmissions Performance'!$A:$I,9,FALSE)</f>
        <v>8.2419873178766589E-2</v>
      </c>
      <c r="D44" s="122">
        <f>VLOOKUP($A44,'[5]3.Summary'!$A:$F,4,FALSE)</f>
        <v>24.360625847674186</v>
      </c>
      <c r="E44" s="122">
        <f>VLOOKUP($A44,'[5]3.Summary'!$A:$F,5,FALSE)</f>
        <v>2.8530363412577966</v>
      </c>
      <c r="F44" s="119">
        <f>(D44*'Statewide PAU Revenue'!$C$53)+(E44*'Statewide PAU Revenue'!$D$53)</f>
        <v>24.183415428886946</v>
      </c>
    </row>
    <row r="45" spans="1:6" x14ac:dyDescent="0.25">
      <c r="A45" s="81">
        <v>210057</v>
      </c>
      <c r="B45" s="81" t="s">
        <v>102</v>
      </c>
      <c r="C45" s="110">
        <f>VLOOKUP(A45,'[4]4. PAU Readmissions Performance'!$A:$I,9,FALSE)</f>
        <v>5.0416712413303692E-2</v>
      </c>
      <c r="D45" s="122">
        <f>VLOOKUP($A45,'[5]3.Summary'!$A:$F,4,FALSE)</f>
        <v>7.7747161875684698</v>
      </c>
      <c r="E45" s="122">
        <f>VLOOKUP($A45,'[5]3.Summary'!$A:$F,5,FALSE)</f>
        <v>0.62714082709116892</v>
      </c>
      <c r="F45" s="119">
        <f>(D45*'Statewide PAU Revenue'!$C$53)+(E45*'Statewide PAU Revenue'!$D$53)</f>
        <v>7.7158241939972863</v>
      </c>
    </row>
    <row r="46" spans="1:6" x14ac:dyDescent="0.25">
      <c r="A46" s="81">
        <v>210058</v>
      </c>
      <c r="B46" s="81" t="s">
        <v>103</v>
      </c>
      <c r="C46" s="110"/>
      <c r="D46" s="122"/>
      <c r="E46" s="122"/>
      <c r="F46" s="119"/>
    </row>
    <row r="47" spans="1:6" x14ac:dyDescent="0.25">
      <c r="A47" s="81">
        <v>210060</v>
      </c>
      <c r="B47" s="81" t="s">
        <v>148</v>
      </c>
      <c r="C47" s="110">
        <f>VLOOKUP(A47,'[4]4. PAU Readmissions Performance'!$A:$I,9,FALSE)</f>
        <v>4.4521713423951711E-2</v>
      </c>
      <c r="D47" s="122">
        <f>VLOOKUP($A47,'[5]3.Summary'!$A:$F,4,FALSE)</f>
        <v>14.33851194263246</v>
      </c>
      <c r="E47" s="122">
        <f>VLOOKUP($A47,'[5]3.Summary'!$A:$F,5,FALSE)</f>
        <v>0</v>
      </c>
      <c r="F47" s="119">
        <f>(D47*'Statewide PAU Revenue'!$C$53)+(E47*'Statewide PAU Revenue'!$D$53)</f>
        <v>14.22037068345594</v>
      </c>
    </row>
    <row r="48" spans="1:6" x14ac:dyDescent="0.25">
      <c r="A48" s="81">
        <v>210061</v>
      </c>
      <c r="B48" s="81" t="s">
        <v>105</v>
      </c>
      <c r="C48" s="110">
        <f>VLOOKUP(A48,'[4]4. PAU Readmissions Performance'!$A:$I,9,FALSE)</f>
        <v>3.4400987558136059E-2</v>
      </c>
      <c r="D48" s="122">
        <f>VLOOKUP($A48,'[5]3.Summary'!$A:$F,4,FALSE)</f>
        <v>9.2300081095224744</v>
      </c>
      <c r="E48" s="122">
        <f>VLOOKUP($A48,'[5]3.Summary'!$A:$F,5,FALSE)</f>
        <v>0.42523948789955757</v>
      </c>
      <c r="F48" s="119">
        <f>(D48*'Statewide PAU Revenue'!$C$53)+(E48*'Statewide PAU Revenue'!$D$53)</f>
        <v>9.1574617772476721</v>
      </c>
    </row>
    <row r="49" spans="1:6" x14ac:dyDescent="0.25">
      <c r="A49" s="81">
        <v>210062</v>
      </c>
      <c r="B49" s="81" t="s">
        <v>149</v>
      </c>
      <c r="C49" s="110">
        <f>VLOOKUP(A49,'[4]4. PAU Readmissions Performance'!$A:$I,9,FALSE)</f>
        <v>6.3598153040345246E-2</v>
      </c>
      <c r="D49" s="122">
        <f>VLOOKUP($A49,'[5]3.Summary'!$A:$F,4,FALSE)</f>
        <v>17.969199996797325</v>
      </c>
      <c r="E49" s="122">
        <f>VLOOKUP($A49,'[5]3.Summary'!$A:$F,5,FALSE)</f>
        <v>0.13924826400008825</v>
      </c>
      <c r="F49" s="119">
        <f>(D49*'Statewide PAU Revenue'!$C$53)+(E49*'Statewide PAU Revenue'!$D$53)</f>
        <v>17.822291241049378</v>
      </c>
    </row>
    <row r="50" spans="1:6" x14ac:dyDescent="0.25">
      <c r="A50" s="81">
        <v>210063</v>
      </c>
      <c r="B50" s="81" t="s">
        <v>150</v>
      </c>
      <c r="C50" s="110">
        <f>VLOOKUP(A50,'[4]4. PAU Readmissions Performance'!$A:$I,9,FALSE)</f>
        <v>5.3349199291500143E-2</v>
      </c>
      <c r="D50" s="122">
        <f>VLOOKUP($A50,'[5]3.Summary'!$A:$F,4,FALSE)</f>
        <v>11.692721787620162</v>
      </c>
      <c r="E50" s="122">
        <f>VLOOKUP($A50,'[5]3.Summary'!$A:$F,5,FALSE)</f>
        <v>1.2762730471222519</v>
      </c>
      <c r="F50" s="119">
        <f>(D50*'Statewide PAU Revenue'!$C$53)+(E50*'Statewide PAU Revenue'!$D$53)</f>
        <v>11.606896119289047</v>
      </c>
    </row>
    <row r="51" spans="1:6" x14ac:dyDescent="0.25">
      <c r="A51" s="81">
        <v>210064</v>
      </c>
      <c r="B51" s="81" t="s">
        <v>108</v>
      </c>
      <c r="C51" s="110">
        <f>VLOOKUP(A51,'[4]4. PAU Readmissions Performance'!$A:$I,9,FALSE)</f>
        <v>8.9362570594743271E-2</v>
      </c>
      <c r="D51" s="122">
        <f>VLOOKUP($A51,'[5]3.Summary'!$A:$F,4,FALSE)</f>
        <v>0</v>
      </c>
      <c r="E51" s="122">
        <f>VLOOKUP($A51,'[5]3.Summary'!$A:$F,5,FALSE)</f>
        <v>0</v>
      </c>
      <c r="F51" s="119">
        <f>(D51*'Statewide PAU Revenue'!$C$53)+(E51*'Statewide PAU Revenue'!$D$53)</f>
        <v>0</v>
      </c>
    </row>
    <row r="52" spans="1:6" x14ac:dyDescent="0.25">
      <c r="A52" s="81">
        <v>210065</v>
      </c>
      <c r="B52" s="81" t="s">
        <v>109</v>
      </c>
      <c r="C52" s="110">
        <f>VLOOKUP(A52,'[4]4. PAU Readmissions Performance'!$A:$I,9,FALSE)</f>
        <v>6.6714601122314379E-2</v>
      </c>
      <c r="D52" s="122">
        <f>VLOOKUP($A52,'[5]3.Summary'!$A:$F,4,FALSE)</f>
        <v>10.285266173972326</v>
      </c>
      <c r="E52" s="122">
        <f>VLOOKUP($A52,'[5]3.Summary'!$A:$F,5,FALSE)</f>
        <v>0.64997306762356966</v>
      </c>
      <c r="F52" s="119">
        <f>(D52*'Statewide PAU Revenue'!$C$53)+(E52*'Statewide PAU Revenue'!$D$53)</f>
        <v>10.20587678791377</v>
      </c>
    </row>
    <row r="53" spans="1:6" x14ac:dyDescent="0.25">
      <c r="A53" s="82" t="s">
        <v>151</v>
      </c>
      <c r="B53" s="82" t="s">
        <v>152</v>
      </c>
      <c r="C53" s="140">
        <f>VLOOKUP(A53,'[4]4. PAU Readmissions Performance'!$A:$I,9,FALSE)</f>
        <v>5.7097191261627614E-2</v>
      </c>
      <c r="D53" s="141">
        <f>VLOOKUP($A53,'[5]3.Summary'!$A:$F,4,FALSE)</f>
        <v>14.445827893743953</v>
      </c>
      <c r="E53" s="141">
        <f>VLOOKUP($A53,'[5]3.Summary'!$A:$F,5,FALSE)</f>
        <v>0.90911891876325768</v>
      </c>
      <c r="F53" s="142">
        <f>(D53*'Statewide PAU Revenue'!$C$53)+(E53*'Statewide PAU Revenue'!$D$53)</f>
        <v>14.33429303923403</v>
      </c>
    </row>
    <row r="54" spans="1:6" x14ac:dyDescent="0.25">
      <c r="A54" s="113"/>
      <c r="B54" s="113"/>
      <c r="C54" s="113"/>
      <c r="D54" s="81"/>
      <c r="E54" s="81"/>
      <c r="F54" s="81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WE5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ColWidth="9.140625" defaultRowHeight="15" x14ac:dyDescent="0.25"/>
  <cols>
    <col min="1" max="1" width="13" style="22" customWidth="1"/>
    <col min="2" max="2" width="23" style="22" customWidth="1"/>
    <col min="3" max="3" width="20" style="22" customWidth="1"/>
    <col min="4" max="4" width="12.140625" style="22" customWidth="1"/>
    <col min="5" max="5" width="27" style="22" customWidth="1"/>
    <col min="6" max="6" width="18" style="22" bestFit="1" customWidth="1"/>
    <col min="7" max="7" width="18" style="22" customWidth="1"/>
    <col min="8" max="8" width="15.42578125" style="22" customWidth="1"/>
    <col min="9" max="9" width="9.140625" style="22"/>
    <col min="10" max="10" width="9.140625" style="22" customWidth="1"/>
    <col min="11" max="11" width="9.140625" style="22"/>
    <col min="12" max="13" width="20.42578125" style="22" bestFit="1" customWidth="1"/>
    <col min="14" max="603" width="9.140625" style="107"/>
    <col min="604" max="16384" width="9.140625" style="22"/>
  </cols>
  <sheetData>
    <row r="1" spans="1:13" x14ac:dyDescent="0.25">
      <c r="A1" s="22" t="s">
        <v>199</v>
      </c>
      <c r="H1" s="107"/>
    </row>
    <row r="2" spans="1:13" ht="30" x14ac:dyDescent="0.25">
      <c r="A2" s="126" t="s">
        <v>130</v>
      </c>
      <c r="B2" s="126" t="s">
        <v>58</v>
      </c>
      <c r="C2" s="126" t="s">
        <v>153</v>
      </c>
      <c r="D2" s="126" t="s">
        <v>155</v>
      </c>
      <c r="E2" s="126" t="s">
        <v>154</v>
      </c>
      <c r="F2" s="126" t="s">
        <v>128</v>
      </c>
      <c r="G2" s="126" t="s">
        <v>157</v>
      </c>
      <c r="H2" s="126" t="s">
        <v>129</v>
      </c>
      <c r="I2" s="129" t="s">
        <v>1</v>
      </c>
      <c r="J2" s="130" t="s">
        <v>172</v>
      </c>
      <c r="K2" s="130" t="s">
        <v>173</v>
      </c>
      <c r="L2" s="130" t="s">
        <v>181</v>
      </c>
      <c r="M2" s="130" t="s">
        <v>182</v>
      </c>
    </row>
    <row r="3" spans="1:13" x14ac:dyDescent="0.25">
      <c r="A3" s="81">
        <v>210001</v>
      </c>
      <c r="B3" s="81" t="s">
        <v>67</v>
      </c>
      <c r="C3" s="98">
        <f>VLOOKUP($A3,'[6]PAU Rev Results CY19 created 20'!$A:$H,5,FALSE)</f>
        <v>22231646.619999997</v>
      </c>
      <c r="D3" s="98">
        <f>VLOOKUP($A3,'[6]PAU Rev Results CY19 created 20'!$A:$H,6,FALSE)</f>
        <v>162863.74000000005</v>
      </c>
      <c r="E3" s="98">
        <f>VLOOKUP($A3,'[6]PAU Rev Results CY19 created 20'!$A:$H,7,FALSE)</f>
        <v>21525786.289999969</v>
      </c>
      <c r="F3" s="97">
        <f>SUM(C3:E3)</f>
        <v>43920296.649999961</v>
      </c>
      <c r="G3" s="121">
        <f>D3+C3</f>
        <v>22394510.359999996</v>
      </c>
      <c r="H3" s="127">
        <f>VLOOKUP(A3,'[7]Summary - All Payers'!$A:$X,20,FALSE)</f>
        <v>367775288.56</v>
      </c>
      <c r="I3" s="134"/>
      <c r="J3" s="134"/>
      <c r="K3" s="134"/>
      <c r="L3" s="135"/>
      <c r="M3" s="135"/>
    </row>
    <row r="4" spans="1:13" x14ac:dyDescent="0.25">
      <c r="A4" s="81">
        <v>210002</v>
      </c>
      <c r="B4" s="81" t="s">
        <v>60</v>
      </c>
      <c r="C4" s="98">
        <f>VLOOKUP($A4,'[6]PAU Rev Results CY19 created 20'!$A:$H,5,FALSE)</f>
        <v>26599737.850000001</v>
      </c>
      <c r="D4" s="98">
        <f>VLOOKUP($A4,'[6]PAU Rev Results CY19 created 20'!$A:$H,6,FALSE)</f>
        <v>996865.51000000036</v>
      </c>
      <c r="E4" s="98">
        <f>VLOOKUP($A4,'[6]PAU Rev Results CY19 created 20'!$A:$H,7,FALSE)</f>
        <v>96329775.309999779</v>
      </c>
      <c r="F4" s="97">
        <f t="shared" ref="F4:F50" si="0">SUM(C4:E4)</f>
        <v>123926378.66999978</v>
      </c>
      <c r="G4" s="121">
        <f t="shared" ref="G4:G52" si="1">D4+C4</f>
        <v>27596603.360000003</v>
      </c>
      <c r="H4" s="127">
        <f>VLOOKUP(A4,'[7]Summary - All Payers'!$A:$X,20,FALSE)</f>
        <v>1843355825.24</v>
      </c>
      <c r="I4" s="134"/>
      <c r="J4" s="134"/>
      <c r="K4" s="134"/>
      <c r="L4" s="135"/>
      <c r="M4" s="135"/>
    </row>
    <row r="5" spans="1:13" x14ac:dyDescent="0.25">
      <c r="A5" s="81">
        <v>210003</v>
      </c>
      <c r="B5" s="81" t="s">
        <v>131</v>
      </c>
      <c r="C5" s="98">
        <f>VLOOKUP($A5,'[6]PAU Rev Results CY19 created 20'!$A:$H,5,FALSE)</f>
        <v>22105519.719999999</v>
      </c>
      <c r="D5" s="98">
        <f>VLOOKUP($A5,'[6]PAU Rev Results CY19 created 20'!$A:$H,6,FALSE)</f>
        <v>0</v>
      </c>
      <c r="E5" s="98">
        <f>VLOOKUP($A5,'[6]PAU Rev Results CY19 created 20'!$A:$H,7,FALSE)</f>
        <v>24787623.389999989</v>
      </c>
      <c r="F5" s="97">
        <f t="shared" si="0"/>
        <v>46893143.109999985</v>
      </c>
      <c r="G5" s="121">
        <f>D5+C5</f>
        <v>22105519.719999999</v>
      </c>
      <c r="H5" s="127">
        <f>VLOOKUP(A5,'[7]Summary - All Payers'!$A:$X,20,FALSE)</f>
        <v>337757724.79000002</v>
      </c>
      <c r="I5" s="134"/>
      <c r="J5" s="134"/>
      <c r="K5" s="134"/>
      <c r="L5" s="135"/>
      <c r="M5" s="135"/>
    </row>
    <row r="6" spans="1:13" x14ac:dyDescent="0.25">
      <c r="A6" s="81">
        <v>210004</v>
      </c>
      <c r="B6" s="81" t="s">
        <v>68</v>
      </c>
      <c r="C6" s="98">
        <f>VLOOKUP($A6,'[6]PAU Rev Results CY19 created 20'!$A:$H,5,FALSE)</f>
        <v>23093253.199999951</v>
      </c>
      <c r="D6" s="98">
        <f>VLOOKUP($A6,'[6]PAU Rev Results CY19 created 20'!$A:$H,6,FALSE)</f>
        <v>77463.95</v>
      </c>
      <c r="E6" s="98">
        <f>VLOOKUP($A6,'[6]PAU Rev Results CY19 created 20'!$A:$H,7,FALSE)</f>
        <v>33370405.739999995</v>
      </c>
      <c r="F6" s="97">
        <f t="shared" si="0"/>
        <v>56541122.889999941</v>
      </c>
      <c r="G6" s="121">
        <f t="shared" si="1"/>
        <v>23170717.14999995</v>
      </c>
      <c r="H6" s="127">
        <f>VLOOKUP(A6,'[7]Summary - All Payers'!$A:$X,20,FALSE)</f>
        <v>522908718.86000001</v>
      </c>
      <c r="I6" s="134"/>
      <c r="J6" s="134"/>
      <c r="K6" s="134"/>
      <c r="L6" s="135"/>
      <c r="M6" s="135"/>
    </row>
    <row r="7" spans="1:13" x14ac:dyDescent="0.25">
      <c r="A7" s="81">
        <v>210005</v>
      </c>
      <c r="B7" s="81" t="s">
        <v>69</v>
      </c>
      <c r="C7" s="98">
        <f>VLOOKUP($A7,'[6]PAU Rev Results CY19 created 20'!$A:$H,5,FALSE)</f>
        <v>21430940.610000033</v>
      </c>
      <c r="D7" s="98">
        <f>VLOOKUP($A7,'[6]PAU Rev Results CY19 created 20'!$A:$H,6,FALSE)</f>
        <v>64453.200000000004</v>
      </c>
      <c r="E7" s="98">
        <f>VLOOKUP($A7,'[6]PAU Rev Results CY19 created 20'!$A:$H,7,FALSE)</f>
        <v>22540379.039999999</v>
      </c>
      <c r="F7" s="97">
        <f t="shared" si="0"/>
        <v>44035772.850000031</v>
      </c>
      <c r="G7" s="121">
        <f t="shared" si="1"/>
        <v>21495393.810000032</v>
      </c>
      <c r="H7" s="127">
        <f>VLOOKUP(A7,'[7]Summary - All Payers'!$A:$X,20,FALSE)</f>
        <v>365156567.12</v>
      </c>
      <c r="I7" s="134"/>
      <c r="J7" s="134"/>
      <c r="K7" s="134"/>
      <c r="L7" s="135"/>
      <c r="M7" s="135"/>
    </row>
    <row r="8" spans="1:13" x14ac:dyDescent="0.25">
      <c r="A8" s="81">
        <v>210006</v>
      </c>
      <c r="B8" s="81" t="s">
        <v>70</v>
      </c>
      <c r="C8" s="98">
        <f>VLOOKUP($A8,'[6]PAU Rev Results CY19 created 20'!$A:$H,5,FALSE)</f>
        <v>9258977.8000000007</v>
      </c>
      <c r="D8" s="98">
        <f>VLOOKUP($A8,'[6]PAU Rev Results CY19 created 20'!$A:$H,6,FALSE)</f>
        <v>0</v>
      </c>
      <c r="E8" s="98">
        <f>VLOOKUP($A8,'[6]PAU Rev Results CY19 created 20'!$A:$H,7,FALSE)</f>
        <v>9453263.2100000009</v>
      </c>
      <c r="F8" s="97">
        <f t="shared" si="0"/>
        <v>18712241.010000002</v>
      </c>
      <c r="G8" s="121">
        <f t="shared" si="1"/>
        <v>9258977.8000000007</v>
      </c>
      <c r="H8" s="127">
        <f>VLOOKUP(A8,'[7]Summary - All Payers'!$A:$X,20,FALSE)</f>
        <v>109604385.56</v>
      </c>
      <c r="I8" s="134"/>
      <c r="J8" s="134"/>
      <c r="K8" s="134"/>
      <c r="L8" s="135"/>
      <c r="M8" s="135"/>
    </row>
    <row r="9" spans="1:13" x14ac:dyDescent="0.25">
      <c r="A9" s="81">
        <v>210008</v>
      </c>
      <c r="B9" s="81" t="s">
        <v>71</v>
      </c>
      <c r="C9" s="98">
        <f>VLOOKUP($A9,'[6]PAU Rev Results CY19 created 20'!$A:$H,5,FALSE)</f>
        <v>13757490.970000001</v>
      </c>
      <c r="D9" s="98">
        <f>VLOOKUP($A9,'[6]PAU Rev Results CY19 created 20'!$A:$H,6,FALSE)</f>
        <v>0</v>
      </c>
      <c r="E9" s="98">
        <f>VLOOKUP($A9,'[6]PAU Rev Results CY19 created 20'!$A:$H,7,FALSE)</f>
        <v>16297229.060000006</v>
      </c>
      <c r="F9" s="97">
        <f t="shared" si="0"/>
        <v>30054720.030000009</v>
      </c>
      <c r="G9" s="121">
        <f t="shared" si="1"/>
        <v>13757490.970000001</v>
      </c>
      <c r="H9" s="127">
        <f>VLOOKUP(A9,'[7]Summary - All Payers'!$A:$X,20,FALSE)</f>
        <v>572969550.13</v>
      </c>
      <c r="I9" s="134"/>
      <c r="J9" s="134"/>
      <c r="K9" s="134"/>
      <c r="L9" s="135"/>
      <c r="M9" s="135"/>
    </row>
    <row r="10" spans="1:13" x14ac:dyDescent="0.25">
      <c r="A10" s="81">
        <v>210009</v>
      </c>
      <c r="B10" s="81" t="s">
        <v>72</v>
      </c>
      <c r="C10" s="98">
        <f>VLOOKUP($A10,'[6]PAU Rev Results CY19 created 20'!$A:$H,5,FALSE)</f>
        <v>51260159.210000023</v>
      </c>
      <c r="D10" s="98">
        <f>VLOOKUP($A10,'[6]PAU Rev Results CY19 created 20'!$A:$H,6,FALSE)</f>
        <v>2139841.8900000006</v>
      </c>
      <c r="E10" s="98">
        <f>VLOOKUP($A10,'[6]PAU Rev Results CY19 created 20'!$A:$H,7,FALSE)</f>
        <v>155738880.85000059</v>
      </c>
      <c r="F10" s="97">
        <f t="shared" si="0"/>
        <v>209138881.95000061</v>
      </c>
      <c r="G10" s="121">
        <f t="shared" si="1"/>
        <v>53400001.100000024</v>
      </c>
      <c r="H10" s="127">
        <f>VLOOKUP(A10,'[7]Summary - All Payers'!$A:$X,20,FALSE)</f>
        <v>2553173185.9899998</v>
      </c>
      <c r="I10" s="134"/>
      <c r="J10" s="134"/>
      <c r="K10" s="134"/>
      <c r="L10" s="135"/>
      <c r="M10" s="135"/>
    </row>
    <row r="11" spans="1:13" x14ac:dyDescent="0.25">
      <c r="A11" s="81">
        <v>210010</v>
      </c>
      <c r="B11" s="81" t="s">
        <v>73</v>
      </c>
      <c r="C11" s="98">
        <f>VLOOKUP($A11,'[6]PAU Rev Results CY19 created 20'!$A:$H,5,FALSE)</f>
        <v>3434395.8499999992</v>
      </c>
      <c r="D11" s="98">
        <f>VLOOKUP($A11,'[6]PAU Rev Results CY19 created 20'!$A:$H,6,FALSE)</f>
        <v>0</v>
      </c>
      <c r="E11" s="98">
        <f>VLOOKUP($A11,'[6]PAU Rev Results CY19 created 20'!$A:$H,7,FALSE)</f>
        <v>3027894.81</v>
      </c>
      <c r="F11" s="97">
        <f t="shared" si="0"/>
        <v>6462290.6599999992</v>
      </c>
      <c r="G11" s="121">
        <f t="shared" si="1"/>
        <v>3434395.8499999992</v>
      </c>
      <c r="H11" s="127">
        <f>VLOOKUP(A11,'[7]Summary - All Payers'!$A:$X,20,FALSE)</f>
        <v>42528867.630000003</v>
      </c>
      <c r="I11" s="134"/>
      <c r="J11" s="134"/>
      <c r="K11" s="134"/>
      <c r="L11" s="135"/>
      <c r="M11" s="135"/>
    </row>
    <row r="12" spans="1:13" x14ac:dyDescent="0.25">
      <c r="A12" s="81">
        <v>210011</v>
      </c>
      <c r="B12" s="81" t="s">
        <v>132</v>
      </c>
      <c r="C12" s="98">
        <f>VLOOKUP($A12,'[6]PAU Rev Results CY19 created 20'!$A:$H,5,FALSE)</f>
        <v>31528368.039999988</v>
      </c>
      <c r="D12" s="98">
        <f>VLOOKUP($A12,'[6]PAU Rev Results CY19 created 20'!$A:$H,6,FALSE)</f>
        <v>331214.16000000003</v>
      </c>
      <c r="E12" s="98">
        <f>VLOOKUP($A12,'[6]PAU Rev Results CY19 created 20'!$A:$H,7,FALSE)</f>
        <v>31513565.15000001</v>
      </c>
      <c r="F12" s="97">
        <f t="shared" si="0"/>
        <v>63373147.349999994</v>
      </c>
      <c r="G12" s="121">
        <f t="shared" si="1"/>
        <v>31859582.199999988</v>
      </c>
      <c r="H12" s="127">
        <f>VLOOKUP(A12,'[7]Summary - All Payers'!$A:$X,20,FALSE)</f>
        <v>432391813.98000002</v>
      </c>
      <c r="I12" s="134"/>
      <c r="J12" s="134"/>
      <c r="K12" s="134"/>
      <c r="L12" s="135"/>
      <c r="M12" s="135"/>
    </row>
    <row r="13" spans="1:13" x14ac:dyDescent="0.25">
      <c r="A13" s="81">
        <v>210012</v>
      </c>
      <c r="B13" s="81" t="s">
        <v>75</v>
      </c>
      <c r="C13" s="98">
        <f>VLOOKUP($A13,'[6]PAU Rev Results CY19 created 20'!$A:$H,5,FALSE)</f>
        <v>31000743.479999989</v>
      </c>
      <c r="D13" s="98">
        <f>VLOOKUP($A13,'[6]PAU Rev Results CY19 created 20'!$A:$H,6,FALSE)</f>
        <v>839972.53000000026</v>
      </c>
      <c r="E13" s="98">
        <f>VLOOKUP($A13,'[6]PAU Rev Results CY19 created 20'!$A:$H,7,FALSE)</f>
        <v>37714701.090000033</v>
      </c>
      <c r="F13" s="97">
        <f t="shared" si="0"/>
        <v>69555417.100000024</v>
      </c>
      <c r="G13" s="121">
        <f t="shared" si="1"/>
        <v>31840716.00999999</v>
      </c>
      <c r="H13" s="127">
        <f>VLOOKUP(A13,'[7]Summary - All Payers'!$A:$X,20,FALSE)</f>
        <v>814340406.92999995</v>
      </c>
      <c r="I13" s="134"/>
      <c r="J13" s="134"/>
      <c r="K13" s="134"/>
      <c r="L13" s="135"/>
      <c r="M13" s="135"/>
    </row>
    <row r="14" spans="1:13" x14ac:dyDescent="0.25">
      <c r="A14" s="81">
        <v>210013</v>
      </c>
      <c r="B14" s="81" t="s">
        <v>76</v>
      </c>
      <c r="C14" s="98"/>
      <c r="D14" s="98"/>
      <c r="E14" s="98"/>
      <c r="F14" s="97"/>
      <c r="G14" s="121"/>
      <c r="H14" s="127"/>
      <c r="I14" s="134"/>
      <c r="J14" s="134"/>
      <c r="K14" s="134"/>
      <c r="L14" s="135"/>
      <c r="M14" s="135"/>
    </row>
    <row r="15" spans="1:13" x14ac:dyDescent="0.25">
      <c r="A15" s="81">
        <v>210015</v>
      </c>
      <c r="B15" s="81" t="s">
        <v>133</v>
      </c>
      <c r="C15" s="98">
        <f>VLOOKUP($A15,'[6]PAU Rev Results CY19 created 20'!$A:$H,5,FALSE)</f>
        <v>37979132.600000098</v>
      </c>
      <c r="D15" s="98">
        <f>VLOOKUP($A15,'[6]PAU Rev Results CY19 created 20'!$A:$H,6,FALSE)</f>
        <v>33500.83</v>
      </c>
      <c r="E15" s="98">
        <f>VLOOKUP($A15,'[6]PAU Rev Results CY19 created 20'!$A:$H,7,FALSE)</f>
        <v>38846161.889999978</v>
      </c>
      <c r="F15" s="97">
        <f t="shared" si="0"/>
        <v>76858795.320000082</v>
      </c>
      <c r="G15" s="121">
        <f t="shared" si="1"/>
        <v>38012633.430000097</v>
      </c>
      <c r="H15" s="127">
        <f>VLOOKUP(A15,'[7]Summary - All Payers'!$A:$X,20,FALSE)</f>
        <v>570370831.00999999</v>
      </c>
      <c r="I15" s="134"/>
      <c r="J15" s="134"/>
      <c r="K15" s="134"/>
      <c r="L15" s="135"/>
      <c r="M15" s="135"/>
    </row>
    <row r="16" spans="1:13" x14ac:dyDescent="0.25">
      <c r="A16" s="81">
        <v>210016</v>
      </c>
      <c r="B16" s="81" t="s">
        <v>134</v>
      </c>
      <c r="C16" s="98">
        <f>VLOOKUP($A16,'[6]PAU Rev Results CY19 created 20'!$A:$H,5,FALSE)</f>
        <v>19065548.749999978</v>
      </c>
      <c r="D16" s="98">
        <f>VLOOKUP($A16,'[6]PAU Rev Results CY19 created 20'!$A:$H,6,FALSE)</f>
        <v>0</v>
      </c>
      <c r="E16" s="98">
        <f>VLOOKUP($A16,'[6]PAU Rev Results CY19 created 20'!$A:$H,7,FALSE)</f>
        <v>19951803.449999999</v>
      </c>
      <c r="F16" s="97">
        <f t="shared" si="0"/>
        <v>39017352.199999973</v>
      </c>
      <c r="G16" s="121">
        <f t="shared" si="1"/>
        <v>19065548.749999978</v>
      </c>
      <c r="H16" s="127">
        <f>VLOOKUP(A16,'[7]Summary - All Payers'!$A:$X,20,FALSE)</f>
        <v>300669202.12</v>
      </c>
      <c r="I16" s="134"/>
      <c r="J16" s="134"/>
      <c r="K16" s="134"/>
      <c r="L16" s="135"/>
      <c r="M16" s="135"/>
    </row>
    <row r="17" spans="1:13" x14ac:dyDescent="0.25">
      <c r="A17" s="81">
        <v>210017</v>
      </c>
      <c r="B17" s="81" t="s">
        <v>79</v>
      </c>
      <c r="C17" s="98">
        <f>VLOOKUP($A17,'[6]PAU Rev Results CY19 created 20'!$A:$H,5,FALSE)</f>
        <v>3107158.1799999978</v>
      </c>
      <c r="D17" s="98">
        <f>VLOOKUP($A17,'[6]PAU Rev Results CY19 created 20'!$A:$H,6,FALSE)</f>
        <v>39555.549999999996</v>
      </c>
      <c r="E17" s="98">
        <f>VLOOKUP($A17,'[6]PAU Rev Results CY19 created 20'!$A:$H,7,FALSE)</f>
        <v>1087473.83</v>
      </c>
      <c r="F17" s="97">
        <f t="shared" si="0"/>
        <v>4234187.5599999977</v>
      </c>
      <c r="G17" s="121">
        <f t="shared" si="1"/>
        <v>3146713.7299999977</v>
      </c>
      <c r="H17" s="127">
        <f>VLOOKUP(A17,'[7]Summary - All Payers'!$A:$X,20,FALSE)</f>
        <v>66245229.670000002</v>
      </c>
      <c r="I17" s="134"/>
      <c r="J17" s="134"/>
      <c r="K17" s="134"/>
      <c r="L17" s="135"/>
      <c r="M17" s="135"/>
    </row>
    <row r="18" spans="1:13" x14ac:dyDescent="0.25">
      <c r="A18" s="81">
        <v>210018</v>
      </c>
      <c r="B18" s="81" t="s">
        <v>135</v>
      </c>
      <c r="C18" s="98">
        <f>VLOOKUP($A18,'[6]PAU Rev Results CY19 created 20'!$A:$H,5,FALSE)</f>
        <v>9981917.5000000168</v>
      </c>
      <c r="D18" s="98">
        <f>VLOOKUP($A18,'[6]PAU Rev Results CY19 created 20'!$A:$H,6,FALSE)</f>
        <v>35275.72</v>
      </c>
      <c r="E18" s="98">
        <f>VLOOKUP($A18,'[6]PAU Rev Results CY19 created 20'!$A:$H,7,FALSE)</f>
        <v>11263795.809999997</v>
      </c>
      <c r="F18" s="97">
        <f t="shared" si="0"/>
        <v>21280989.030000016</v>
      </c>
      <c r="G18" s="121">
        <f t="shared" si="1"/>
        <v>10017193.220000017</v>
      </c>
      <c r="H18" s="127">
        <f>VLOOKUP(A18,'[7]Summary - All Payers'!$A:$X,20,FALSE)</f>
        <v>182200240.83000001</v>
      </c>
      <c r="I18" s="134"/>
      <c r="J18" s="134"/>
      <c r="K18" s="134"/>
      <c r="L18" s="135"/>
      <c r="M18" s="135"/>
    </row>
    <row r="19" spans="1:13" x14ac:dyDescent="0.25">
      <c r="A19" s="81">
        <v>210019</v>
      </c>
      <c r="B19" s="81" t="s">
        <v>136</v>
      </c>
      <c r="C19" s="98">
        <f>VLOOKUP($A19,'[6]PAU Rev Results CY19 created 20'!$A:$H,5,FALSE)</f>
        <v>19345789.180000022</v>
      </c>
      <c r="D19" s="98">
        <f>VLOOKUP($A19,'[6]PAU Rev Results CY19 created 20'!$A:$H,6,FALSE)</f>
        <v>118918.95</v>
      </c>
      <c r="E19" s="98">
        <f>VLOOKUP($A19,'[6]PAU Rev Results CY19 created 20'!$A:$H,7,FALSE)</f>
        <v>25512455.52</v>
      </c>
      <c r="F19" s="97">
        <f t="shared" si="0"/>
        <v>44977163.650000021</v>
      </c>
      <c r="G19" s="121">
        <f t="shared" si="1"/>
        <v>19464708.130000021</v>
      </c>
      <c r="H19" s="127">
        <f>VLOOKUP(A19,'[7]Summary - All Payers'!$A:$X,20,FALSE)</f>
        <v>465164514.52999997</v>
      </c>
      <c r="I19" s="134"/>
      <c r="J19" s="134"/>
      <c r="K19" s="134"/>
      <c r="L19" s="135"/>
      <c r="M19" s="135"/>
    </row>
    <row r="20" spans="1:13" x14ac:dyDescent="0.25">
      <c r="A20" s="81">
        <v>210022</v>
      </c>
      <c r="B20" s="81" t="s">
        <v>81</v>
      </c>
      <c r="C20" s="98">
        <f>VLOOKUP($A20,'[6]PAU Rev Results CY19 created 20'!$A:$H,5,FALSE)</f>
        <v>11174889.460000005</v>
      </c>
      <c r="D20" s="98">
        <f>VLOOKUP($A20,'[6]PAU Rev Results CY19 created 20'!$A:$H,6,FALSE)</f>
        <v>3402.21</v>
      </c>
      <c r="E20" s="98">
        <f>VLOOKUP($A20,'[6]PAU Rev Results CY19 created 20'!$A:$H,7,FALSE)</f>
        <v>21183428.750000007</v>
      </c>
      <c r="F20" s="97">
        <f t="shared" si="0"/>
        <v>32361720.420000013</v>
      </c>
      <c r="G20" s="121">
        <f t="shared" si="1"/>
        <v>11178291.670000006</v>
      </c>
      <c r="H20" s="127">
        <f>VLOOKUP(A20,'[7]Summary - All Payers'!$A:$X,20,FALSE)</f>
        <v>342771761.87</v>
      </c>
      <c r="I20" s="134"/>
      <c r="J20" s="134"/>
      <c r="K20" s="134"/>
      <c r="L20" s="135"/>
      <c r="M20" s="135"/>
    </row>
    <row r="21" spans="1:13" x14ac:dyDescent="0.25">
      <c r="A21" s="81">
        <v>210023</v>
      </c>
      <c r="B21" s="81" t="s">
        <v>137</v>
      </c>
      <c r="C21" s="98">
        <f>VLOOKUP($A21,'[6]PAU Rev Results CY19 created 20'!$A:$H,5,FALSE)</f>
        <v>32066088.569999982</v>
      </c>
      <c r="D21" s="98">
        <f>VLOOKUP($A21,'[6]PAU Rev Results CY19 created 20'!$A:$H,6,FALSE)</f>
        <v>163123.08999999997</v>
      </c>
      <c r="E21" s="98">
        <f>VLOOKUP($A21,'[6]PAU Rev Results CY19 created 20'!$A:$H,7,FALSE)</f>
        <v>28919391.370000008</v>
      </c>
      <c r="F21" s="97">
        <f t="shared" si="0"/>
        <v>61148603.029999986</v>
      </c>
      <c r="G21" s="121">
        <f t="shared" si="1"/>
        <v>32229211.659999982</v>
      </c>
      <c r="H21" s="127">
        <f>VLOOKUP(A21,'[7]Summary - All Payers'!$A:$X,20,FALSE)</f>
        <v>656039438.83000004</v>
      </c>
      <c r="I21" s="134"/>
      <c r="J21" s="134"/>
      <c r="K21" s="134"/>
      <c r="L21" s="135"/>
      <c r="M21" s="135"/>
    </row>
    <row r="22" spans="1:13" x14ac:dyDescent="0.25">
      <c r="A22" s="81">
        <v>210024</v>
      </c>
      <c r="B22" s="81" t="s">
        <v>138</v>
      </c>
      <c r="C22" s="98">
        <f>VLOOKUP($A22,'[6]PAU Rev Results CY19 created 20'!$A:$H,5,FALSE)</f>
        <v>27596280.940000031</v>
      </c>
      <c r="D22" s="98">
        <f>VLOOKUP($A22,'[6]PAU Rev Results CY19 created 20'!$A:$H,6,FALSE)</f>
        <v>5333.29</v>
      </c>
      <c r="E22" s="98">
        <f>VLOOKUP($A22,'[6]PAU Rev Results CY19 created 20'!$A:$H,7,FALSE)</f>
        <v>26040138.139999989</v>
      </c>
      <c r="F22" s="97">
        <f t="shared" si="0"/>
        <v>53641752.37000002</v>
      </c>
      <c r="G22" s="121">
        <f t="shared" si="1"/>
        <v>27601614.23000003</v>
      </c>
      <c r="H22" s="127">
        <f>VLOOKUP(A22,'[7]Summary - All Payers'!$A:$X,20,FALSE)</f>
        <v>425662192.95999998</v>
      </c>
      <c r="I22" s="134"/>
      <c r="J22" s="134"/>
      <c r="K22" s="134"/>
      <c r="L22" s="135"/>
      <c r="M22" s="135"/>
    </row>
    <row r="23" spans="1:13" x14ac:dyDescent="0.25">
      <c r="A23" s="81">
        <v>210027</v>
      </c>
      <c r="B23" s="81" t="s">
        <v>139</v>
      </c>
      <c r="C23" s="98">
        <f>VLOOKUP($A23,'[6]PAU Rev Results CY19 created 20'!$A:$H,5,FALSE)</f>
        <v>16238361.430000011</v>
      </c>
      <c r="D23" s="98">
        <f>VLOOKUP($A23,'[6]PAU Rev Results CY19 created 20'!$A:$H,6,FALSE)</f>
        <v>18164.71</v>
      </c>
      <c r="E23" s="98">
        <f>VLOOKUP($A23,'[6]PAU Rev Results CY19 created 20'!$A:$H,7,FALSE)</f>
        <v>18177565.119999994</v>
      </c>
      <c r="F23" s="97">
        <f t="shared" si="0"/>
        <v>34434091.260000005</v>
      </c>
      <c r="G23" s="121">
        <f t="shared" si="1"/>
        <v>16256526.140000012</v>
      </c>
      <c r="H23" s="127">
        <f>VLOOKUP(A23,'[7]Summary - All Payers'!$A:$X,20,FALSE)</f>
        <v>340308680.07999998</v>
      </c>
      <c r="I23" s="134"/>
      <c r="J23" s="134"/>
      <c r="K23" s="134"/>
      <c r="L23" s="135"/>
      <c r="M23" s="135"/>
    </row>
    <row r="24" spans="1:13" x14ac:dyDescent="0.25">
      <c r="A24" s="81">
        <v>210028</v>
      </c>
      <c r="B24" s="81" t="s">
        <v>140</v>
      </c>
      <c r="C24" s="98">
        <f>VLOOKUP($A24,'[6]PAU Rev Results CY19 created 20'!$A:$H,5,FALSE)</f>
        <v>12146434.619999981</v>
      </c>
      <c r="D24" s="98">
        <f>VLOOKUP($A24,'[6]PAU Rev Results CY19 created 20'!$A:$H,6,FALSE)</f>
        <v>2957.49</v>
      </c>
      <c r="E24" s="98">
        <f>VLOOKUP($A24,'[6]PAU Rev Results CY19 created 20'!$A:$H,7,FALSE)</f>
        <v>9264312.4999999963</v>
      </c>
      <c r="F24" s="97">
        <f t="shared" si="0"/>
        <v>21413704.609999977</v>
      </c>
      <c r="G24" s="121">
        <f t="shared" si="1"/>
        <v>12149392.109999981</v>
      </c>
      <c r="H24" s="127">
        <f>VLOOKUP(A24,'[7]Summary - All Payers'!$A:$X,20,FALSE)</f>
        <v>195213092.97</v>
      </c>
      <c r="I24" s="134"/>
      <c r="J24" s="134"/>
      <c r="K24" s="134"/>
      <c r="L24" s="135"/>
      <c r="M24" s="135"/>
    </row>
    <row r="25" spans="1:13" x14ac:dyDescent="0.25">
      <c r="A25" s="81">
        <v>210029</v>
      </c>
      <c r="B25" s="81" t="s">
        <v>141</v>
      </c>
      <c r="C25" s="98">
        <f>VLOOKUP($A25,'[6]PAU Rev Results CY19 created 20'!$A:$H,5,FALSE)</f>
        <v>32854161.249999966</v>
      </c>
      <c r="D25" s="98">
        <f>VLOOKUP($A25,'[6]PAU Rev Results CY19 created 20'!$A:$H,6,FALSE)</f>
        <v>206541.63999999998</v>
      </c>
      <c r="E25" s="98">
        <f>VLOOKUP($A25,'[6]PAU Rev Results CY19 created 20'!$A:$H,7,FALSE)</f>
        <v>44669194.189999975</v>
      </c>
      <c r="F25" s="97">
        <f t="shared" si="0"/>
        <v>77729897.079999939</v>
      </c>
      <c r="G25" s="121">
        <f t="shared" si="1"/>
        <v>33060702.889999967</v>
      </c>
      <c r="H25" s="127">
        <f>VLOOKUP(A25,'[7]Summary - All Payers'!$A:$X,20,FALSE)</f>
        <v>711672634.10000002</v>
      </c>
      <c r="I25" s="134"/>
      <c r="J25" s="134"/>
      <c r="K25" s="134"/>
      <c r="L25" s="135"/>
      <c r="M25" s="135"/>
    </row>
    <row r="26" spans="1:13" x14ac:dyDescent="0.25">
      <c r="A26" s="81">
        <v>210030</v>
      </c>
      <c r="B26" s="81" t="s">
        <v>86</v>
      </c>
      <c r="C26" s="98">
        <f>VLOOKUP($A26,'[6]PAU Rev Results CY19 created 20'!$A:$H,5,FALSE)</f>
        <v>2141468.2800000012</v>
      </c>
      <c r="D26" s="98">
        <f>VLOOKUP($A26,'[6]PAU Rev Results CY19 created 20'!$A:$H,6,FALSE)</f>
        <v>0</v>
      </c>
      <c r="E26" s="98">
        <f>VLOOKUP($A26,'[6]PAU Rev Results CY19 created 20'!$A:$H,7,FALSE)</f>
        <v>994698.87</v>
      </c>
      <c r="F26" s="97">
        <f t="shared" si="0"/>
        <v>3136167.1500000013</v>
      </c>
      <c r="G26" s="121">
        <f t="shared" si="1"/>
        <v>2141468.2800000012</v>
      </c>
      <c r="H26" s="127">
        <f>VLOOKUP(A26,'[7]Summary - All Payers'!$A:$X,20,FALSE)</f>
        <v>43952538.659999996</v>
      </c>
      <c r="I26" s="134"/>
      <c r="J26" s="134"/>
      <c r="K26" s="134"/>
      <c r="L26" s="135"/>
      <c r="M26" s="135"/>
    </row>
    <row r="27" spans="1:13" x14ac:dyDescent="0.25">
      <c r="A27" s="81">
        <v>210032</v>
      </c>
      <c r="B27" s="81" t="s">
        <v>87</v>
      </c>
      <c r="C27" s="98">
        <f>VLOOKUP($A27,'[6]PAU Rev Results CY19 created 20'!$A:$H,5,FALSE)</f>
        <v>8788543.3400000036</v>
      </c>
      <c r="D27" s="98">
        <f>VLOOKUP($A27,'[6]PAU Rev Results CY19 created 20'!$A:$H,6,FALSE)</f>
        <v>0</v>
      </c>
      <c r="E27" s="98">
        <f>VLOOKUP($A27,'[6]PAU Rev Results CY19 created 20'!$A:$H,7,FALSE)</f>
        <v>9841914.1599999946</v>
      </c>
      <c r="F27" s="97">
        <f t="shared" si="0"/>
        <v>18630457.5</v>
      </c>
      <c r="G27" s="121">
        <f t="shared" si="1"/>
        <v>8788543.3400000036</v>
      </c>
      <c r="H27" s="127">
        <f>VLOOKUP(A27,'[7]Summary - All Payers'!$A:$X,20,FALSE)</f>
        <v>165651661.97999999</v>
      </c>
      <c r="I27" s="134"/>
      <c r="J27" s="134"/>
      <c r="K27" s="134"/>
      <c r="L27" s="135"/>
      <c r="M27" s="135"/>
    </row>
    <row r="28" spans="1:13" x14ac:dyDescent="0.25">
      <c r="A28" s="81">
        <v>210033</v>
      </c>
      <c r="B28" s="81" t="s">
        <v>88</v>
      </c>
      <c r="C28" s="98">
        <f>VLOOKUP($A28,'[6]PAU Rev Results CY19 created 20'!$A:$H,5,FALSE)</f>
        <v>19386199.539999969</v>
      </c>
      <c r="D28" s="98">
        <f>VLOOKUP($A28,'[6]PAU Rev Results CY19 created 20'!$A:$H,6,FALSE)</f>
        <v>50305.05</v>
      </c>
      <c r="E28" s="98">
        <f>VLOOKUP($A28,'[6]PAU Rev Results CY19 created 20'!$A:$H,7,FALSE)</f>
        <v>15853752.610000005</v>
      </c>
      <c r="F28" s="97">
        <f t="shared" si="0"/>
        <v>35290257.199999973</v>
      </c>
      <c r="G28" s="121">
        <f t="shared" si="1"/>
        <v>19436504.58999997</v>
      </c>
      <c r="H28" s="127">
        <f>VLOOKUP(A28,'[7]Summary - All Payers'!$A:$X,20,FALSE)</f>
        <v>238156297.03999999</v>
      </c>
      <c r="I28" s="134"/>
      <c r="J28" s="134"/>
      <c r="K28" s="134"/>
      <c r="L28" s="135"/>
      <c r="M28" s="135"/>
    </row>
    <row r="29" spans="1:13" x14ac:dyDescent="0.25">
      <c r="A29" s="81">
        <v>210034</v>
      </c>
      <c r="B29" s="81" t="s">
        <v>142</v>
      </c>
      <c r="C29" s="98">
        <f>VLOOKUP($A29,'[6]PAU Rev Results CY19 created 20'!$A:$H,5,FALSE)</f>
        <v>18322068.790000025</v>
      </c>
      <c r="D29" s="98">
        <f>VLOOKUP($A29,'[6]PAU Rev Results CY19 created 20'!$A:$H,6,FALSE)</f>
        <v>0</v>
      </c>
      <c r="E29" s="98">
        <f>VLOOKUP($A29,'[6]PAU Rev Results CY19 created 20'!$A:$H,7,FALSE)</f>
        <v>16559172.819999993</v>
      </c>
      <c r="F29" s="97">
        <f t="shared" si="0"/>
        <v>34881241.610000014</v>
      </c>
      <c r="G29" s="121">
        <f t="shared" si="1"/>
        <v>18322068.790000025</v>
      </c>
      <c r="H29" s="127">
        <f>VLOOKUP(A29,'[7]Summary - All Payers'!$A:$X,20,FALSE)</f>
        <v>191505185.25999999</v>
      </c>
      <c r="I29" s="134"/>
      <c r="J29" s="134"/>
      <c r="K29" s="134"/>
      <c r="L29" s="135"/>
      <c r="M29" s="135"/>
    </row>
    <row r="30" spans="1:13" x14ac:dyDescent="0.25">
      <c r="A30" s="81">
        <v>210035</v>
      </c>
      <c r="B30" s="81" t="s">
        <v>143</v>
      </c>
      <c r="C30" s="98">
        <f>VLOOKUP($A30,'[6]PAU Rev Results CY19 created 20'!$A:$H,5,FALSE)</f>
        <v>10811841.340000002</v>
      </c>
      <c r="D30" s="98">
        <f>VLOOKUP($A30,'[6]PAU Rev Results CY19 created 20'!$A:$H,6,FALSE)</f>
        <v>61335.859999999993</v>
      </c>
      <c r="E30" s="98">
        <f>VLOOKUP($A30,'[6]PAU Rev Results CY19 created 20'!$A:$H,7,FALSE)</f>
        <v>11188745.390000017</v>
      </c>
      <c r="F30" s="97">
        <f t="shared" si="0"/>
        <v>22061922.590000018</v>
      </c>
      <c r="G30" s="121">
        <f t="shared" si="1"/>
        <v>10873177.200000001</v>
      </c>
      <c r="H30" s="127">
        <f>VLOOKUP(A30,'[7]Summary - All Payers'!$A:$X,20,FALSE)</f>
        <v>160613882.34</v>
      </c>
      <c r="I30" s="134"/>
      <c r="J30" s="134"/>
      <c r="K30" s="134"/>
      <c r="L30" s="135"/>
      <c r="M30" s="135"/>
    </row>
    <row r="31" spans="1:13" x14ac:dyDescent="0.25">
      <c r="A31" s="81">
        <v>210037</v>
      </c>
      <c r="B31" s="81" t="s">
        <v>91</v>
      </c>
      <c r="C31" s="98">
        <f>VLOOKUP($A31,'[6]PAU Rev Results CY19 created 20'!$A:$H,5,FALSE)</f>
        <v>8636036.5700000077</v>
      </c>
      <c r="D31" s="98">
        <f>VLOOKUP($A31,'[6]PAU Rev Results CY19 created 20'!$A:$H,6,FALSE)</f>
        <v>49035.560000000005</v>
      </c>
      <c r="E31" s="98">
        <f>VLOOKUP($A31,'[6]PAU Rev Results CY19 created 20'!$A:$H,7,FALSE)</f>
        <v>9780684.9700000025</v>
      </c>
      <c r="F31" s="97">
        <f t="shared" si="0"/>
        <v>18465757.100000009</v>
      </c>
      <c r="G31" s="121">
        <f t="shared" si="1"/>
        <v>8685072.1300000083</v>
      </c>
      <c r="H31" s="127">
        <f>VLOOKUP(A31,'[7]Summary - All Payers'!$A:$X,20,FALSE)</f>
        <v>249260902.16</v>
      </c>
      <c r="I31" s="134"/>
      <c r="J31" s="134"/>
      <c r="K31" s="134"/>
      <c r="L31" s="135"/>
      <c r="M31" s="135"/>
    </row>
    <row r="32" spans="1:13" x14ac:dyDescent="0.25">
      <c r="A32" s="81">
        <v>210038</v>
      </c>
      <c r="B32" s="81" t="s">
        <v>92</v>
      </c>
      <c r="C32" s="98">
        <f>VLOOKUP($A32,'[6]PAU Rev Results CY19 created 20'!$A:$H,5,FALSE)</f>
        <v>15170482.719999991</v>
      </c>
      <c r="D32" s="98">
        <f>VLOOKUP($A32,'[6]PAU Rev Results CY19 created 20'!$A:$H,6,FALSE)</f>
        <v>0</v>
      </c>
      <c r="E32" s="98">
        <f>VLOOKUP($A32,'[6]PAU Rev Results CY19 created 20'!$A:$H,7,FALSE)</f>
        <v>17423261.749999996</v>
      </c>
      <c r="F32" s="97">
        <f t="shared" si="0"/>
        <v>32593744.469999988</v>
      </c>
      <c r="G32" s="121">
        <f t="shared" si="1"/>
        <v>15170482.719999991</v>
      </c>
      <c r="H32" s="127">
        <f>VLOOKUP(A32,'[7]Summary - All Payers'!$A:$X,20,FALSE)</f>
        <v>231560786.49000001</v>
      </c>
      <c r="I32" s="134"/>
      <c r="J32" s="134"/>
      <c r="K32" s="134"/>
      <c r="L32" s="135"/>
      <c r="M32" s="135"/>
    </row>
    <row r="33" spans="1:13" x14ac:dyDescent="0.25">
      <c r="A33" s="81">
        <v>210039</v>
      </c>
      <c r="B33" s="81" t="s">
        <v>93</v>
      </c>
      <c r="C33" s="98">
        <f>VLOOKUP($A33,'[6]PAU Rev Results CY19 created 20'!$A:$H,5,FALSE)</f>
        <v>9605068.0999999903</v>
      </c>
      <c r="D33" s="98">
        <f>VLOOKUP($A33,'[6]PAU Rev Results CY19 created 20'!$A:$H,6,FALSE)</f>
        <v>61895.029999999984</v>
      </c>
      <c r="E33" s="98">
        <f>VLOOKUP($A33,'[6]PAU Rev Results CY19 created 20'!$A:$H,7,FALSE)</f>
        <v>9097377.7299999986</v>
      </c>
      <c r="F33" s="97">
        <f t="shared" si="0"/>
        <v>18764340.859999988</v>
      </c>
      <c r="G33" s="121">
        <f t="shared" si="1"/>
        <v>9666963.1299999896</v>
      </c>
      <c r="H33" s="127">
        <f>VLOOKUP(A33,'[7]Summary - All Payers'!$A:$X,20,FALSE)</f>
        <v>155126148.34</v>
      </c>
      <c r="I33" s="134"/>
      <c r="J33" s="134"/>
      <c r="K33" s="134"/>
      <c r="L33" s="135"/>
      <c r="M33" s="135"/>
    </row>
    <row r="34" spans="1:13" x14ac:dyDescent="0.25">
      <c r="A34" s="81">
        <v>210040</v>
      </c>
      <c r="B34" s="81" t="s">
        <v>94</v>
      </c>
      <c r="C34" s="98">
        <f>VLOOKUP($A34,'[6]PAU Rev Results CY19 created 20'!$A:$H,5,FALSE)</f>
        <v>18578628.299999971</v>
      </c>
      <c r="D34" s="98">
        <f>VLOOKUP($A34,'[6]PAU Rev Results CY19 created 20'!$A:$H,6,FALSE)</f>
        <v>0</v>
      </c>
      <c r="E34" s="98">
        <f>VLOOKUP($A34,'[6]PAU Rev Results CY19 created 20'!$A:$H,7,FALSE)</f>
        <v>19191626.680000037</v>
      </c>
      <c r="F34" s="97">
        <f t="shared" si="0"/>
        <v>37770254.980000004</v>
      </c>
      <c r="G34" s="121">
        <f t="shared" si="1"/>
        <v>18578628.299999971</v>
      </c>
      <c r="H34" s="127">
        <f>VLOOKUP(A34,'[7]Summary - All Payers'!$A:$X,20,FALSE)</f>
        <v>273003822.95999998</v>
      </c>
      <c r="I34" s="134"/>
      <c r="J34" s="134"/>
      <c r="K34" s="134"/>
      <c r="L34" s="135"/>
      <c r="M34" s="135"/>
    </row>
    <row r="35" spans="1:13" x14ac:dyDescent="0.25">
      <c r="A35" s="81">
        <v>210043</v>
      </c>
      <c r="B35" s="81" t="s">
        <v>95</v>
      </c>
      <c r="C35" s="98">
        <f>VLOOKUP($A35,'[6]PAU Rev Results CY19 created 20'!$A:$H,5,FALSE)</f>
        <v>25675977.21000006</v>
      </c>
      <c r="D35" s="98">
        <f>VLOOKUP($A35,'[6]PAU Rev Results CY19 created 20'!$A:$H,6,FALSE)</f>
        <v>299729.06999999995</v>
      </c>
      <c r="E35" s="98">
        <f>VLOOKUP($A35,'[6]PAU Rev Results CY19 created 20'!$A:$H,7,FALSE)</f>
        <v>37571810.150000028</v>
      </c>
      <c r="F35" s="97">
        <f t="shared" si="0"/>
        <v>63547516.430000089</v>
      </c>
      <c r="G35" s="121">
        <f t="shared" si="1"/>
        <v>25975706.280000061</v>
      </c>
      <c r="H35" s="127">
        <f>VLOOKUP(A35,'[7]Summary - All Payers'!$A:$X,20,FALSE)</f>
        <v>467181820.74000001</v>
      </c>
      <c r="I35" s="134"/>
      <c r="J35" s="134"/>
      <c r="K35" s="134"/>
      <c r="L35" s="135"/>
      <c r="M35" s="135"/>
    </row>
    <row r="36" spans="1:13" x14ac:dyDescent="0.25">
      <c r="A36" s="81">
        <v>210044</v>
      </c>
      <c r="B36" s="81" t="s">
        <v>96</v>
      </c>
      <c r="C36" s="98">
        <f>VLOOKUP($A36,'[6]PAU Rev Results CY19 created 20'!$A:$H,5,FALSE)</f>
        <v>23131625.200000018</v>
      </c>
      <c r="D36" s="98">
        <f>VLOOKUP($A36,'[6]PAU Rev Results CY19 created 20'!$A:$H,6,FALSE)</f>
        <v>142263.94</v>
      </c>
      <c r="E36" s="98">
        <f>VLOOKUP($A36,'[6]PAU Rev Results CY19 created 20'!$A:$H,7,FALSE)</f>
        <v>22035591.920000006</v>
      </c>
      <c r="F36" s="97">
        <f t="shared" si="0"/>
        <v>45309481.060000025</v>
      </c>
      <c r="G36" s="121">
        <f t="shared" si="1"/>
        <v>23273889.140000019</v>
      </c>
      <c r="H36" s="127">
        <f>VLOOKUP(A36,'[7]Summary - All Payers'!$A:$X,20,FALSE)</f>
        <v>490116776.56999999</v>
      </c>
      <c r="I36" s="134"/>
      <c r="J36" s="134"/>
      <c r="K36" s="134"/>
      <c r="L36" s="135"/>
      <c r="M36" s="135"/>
    </row>
    <row r="37" spans="1:13" x14ac:dyDescent="0.25">
      <c r="A37" s="81">
        <v>210045</v>
      </c>
      <c r="B37" s="81" t="s">
        <v>97</v>
      </c>
      <c r="C37" s="98">
        <f>VLOOKUP($A37,'[6]PAU Rev Results CY19 created 20'!$A:$H,5,FALSE)</f>
        <v>843021.79999999981</v>
      </c>
      <c r="D37" s="98">
        <f>VLOOKUP($A37,'[6]PAU Rev Results CY19 created 20'!$A:$H,6,FALSE)</f>
        <v>0</v>
      </c>
      <c r="E37" s="98">
        <f>VLOOKUP($A37,'[6]PAU Rev Results CY19 created 20'!$A:$H,7,FALSE)</f>
        <v>57081.83</v>
      </c>
      <c r="F37" s="97">
        <f t="shared" si="0"/>
        <v>900103.62999999977</v>
      </c>
      <c r="G37" s="121">
        <f t="shared" si="1"/>
        <v>843021.79999999981</v>
      </c>
      <c r="H37" s="127">
        <f>VLOOKUP(A37,'[7]Summary - All Payers'!$A:$X,20,FALSE)</f>
        <v>15779079.6</v>
      </c>
      <c r="I37" s="134"/>
      <c r="J37" s="134"/>
      <c r="K37" s="134"/>
      <c r="L37" s="135"/>
      <c r="M37" s="135"/>
    </row>
    <row r="38" spans="1:13" x14ac:dyDescent="0.25">
      <c r="A38" s="81">
        <v>210048</v>
      </c>
      <c r="B38" s="81" t="s">
        <v>144</v>
      </c>
      <c r="C38" s="98">
        <f>VLOOKUP($A38,'[6]PAU Rev Results CY19 created 20'!$A:$H,5,FALSE)</f>
        <v>15488759.669999994</v>
      </c>
      <c r="D38" s="98">
        <f>VLOOKUP($A38,'[6]PAU Rev Results CY19 created 20'!$A:$H,6,FALSE)</f>
        <v>35556.450000000004</v>
      </c>
      <c r="E38" s="98">
        <f>VLOOKUP($A38,'[6]PAU Rev Results CY19 created 20'!$A:$H,7,FALSE)</f>
        <v>22353161.98</v>
      </c>
      <c r="F38" s="97">
        <f t="shared" si="0"/>
        <v>37877478.099999994</v>
      </c>
      <c r="G38" s="121">
        <f t="shared" si="1"/>
        <v>15524316.119999994</v>
      </c>
      <c r="H38" s="127">
        <f>VLOOKUP(A38,'[7]Summary - All Payers'!$A:$X,20,FALSE)</f>
        <v>308874476.38</v>
      </c>
      <c r="I38" s="134"/>
      <c r="J38" s="134"/>
      <c r="K38" s="134"/>
      <c r="L38" s="135"/>
      <c r="M38" s="135"/>
    </row>
    <row r="39" spans="1:13" x14ac:dyDescent="0.25">
      <c r="A39" s="81">
        <v>210049</v>
      </c>
      <c r="B39" s="81" t="s">
        <v>145</v>
      </c>
      <c r="C39" s="98">
        <f>VLOOKUP($A39,'[6]PAU Rev Results CY19 created 20'!$A:$H,5,FALSE)</f>
        <v>18784982.090000007</v>
      </c>
      <c r="D39" s="98">
        <f>VLOOKUP($A39,'[6]PAU Rev Results CY19 created 20'!$A:$H,6,FALSE)</f>
        <v>178684.04</v>
      </c>
      <c r="E39" s="98">
        <f>VLOOKUP($A39,'[6]PAU Rev Results CY19 created 20'!$A:$H,7,FALSE)</f>
        <v>23084750.310000032</v>
      </c>
      <c r="F39" s="97">
        <f t="shared" si="0"/>
        <v>42048416.440000042</v>
      </c>
      <c r="G39" s="121">
        <f t="shared" si="1"/>
        <v>18963666.130000006</v>
      </c>
      <c r="H39" s="127">
        <f>VLOOKUP(A39,'[7]Summary - All Payers'!$A:$X,20,FALSE)</f>
        <v>332341373.32999998</v>
      </c>
      <c r="I39" s="134"/>
      <c r="J39" s="134"/>
      <c r="K39" s="134"/>
      <c r="L39" s="135"/>
      <c r="M39" s="135"/>
    </row>
    <row r="40" spans="1:13" x14ac:dyDescent="0.25">
      <c r="A40" s="81">
        <v>210051</v>
      </c>
      <c r="B40" s="81" t="s">
        <v>100</v>
      </c>
      <c r="C40" s="98">
        <f>VLOOKUP($A40,'[6]PAU Rev Results CY19 created 20'!$A:$H,5,FALSE)</f>
        <v>22943526.980000004</v>
      </c>
      <c r="D40" s="98">
        <f>VLOOKUP($A40,'[6]PAU Rev Results CY19 created 20'!$A:$H,6,FALSE)</f>
        <v>0</v>
      </c>
      <c r="E40" s="98">
        <f>VLOOKUP($A40,'[6]PAU Rev Results CY19 created 20'!$A:$H,7,FALSE)</f>
        <v>22438928.180000007</v>
      </c>
      <c r="F40" s="97">
        <f t="shared" si="0"/>
        <v>45382455.160000011</v>
      </c>
      <c r="G40" s="121">
        <f t="shared" si="1"/>
        <v>22943526.980000004</v>
      </c>
      <c r="H40" s="127">
        <f>VLOOKUP(A40,'[7]Summary - All Payers'!$A:$X,20,FALSE)</f>
        <v>264593476.77000001</v>
      </c>
      <c r="I40" s="134"/>
      <c r="J40" s="134"/>
      <c r="K40" s="134"/>
      <c r="L40" s="135"/>
      <c r="M40" s="135"/>
    </row>
    <row r="41" spans="1:13" x14ac:dyDescent="0.25">
      <c r="A41" s="81">
        <v>210055</v>
      </c>
      <c r="B41" s="81" t="s">
        <v>146</v>
      </c>
      <c r="C41" s="98"/>
      <c r="D41" s="98"/>
      <c r="E41" s="98"/>
      <c r="F41" s="97"/>
      <c r="G41" s="121"/>
      <c r="H41" s="127"/>
      <c r="I41" s="134"/>
      <c r="J41" s="134"/>
      <c r="K41" s="134"/>
      <c r="L41" s="135"/>
      <c r="M41" s="135"/>
    </row>
    <row r="42" spans="1:13" x14ac:dyDescent="0.25">
      <c r="A42" s="81">
        <v>210056</v>
      </c>
      <c r="B42" s="81" t="s">
        <v>147</v>
      </c>
      <c r="C42" s="98">
        <f>VLOOKUP($A42,'[6]PAU Rev Results CY19 created 20'!$A:$H,5,FALSE)</f>
        <v>26061883.840000052</v>
      </c>
      <c r="D42" s="98">
        <f>VLOOKUP($A42,'[6]PAU Rev Results CY19 created 20'!$A:$H,6,FALSE)</f>
        <v>14461.14</v>
      </c>
      <c r="E42" s="98">
        <f>VLOOKUP($A42,'[6]PAU Rev Results CY19 created 20'!$A:$H,7,FALSE)</f>
        <v>24910748.579999998</v>
      </c>
      <c r="F42" s="97">
        <f t="shared" si="0"/>
        <v>50987093.560000047</v>
      </c>
      <c r="G42" s="121">
        <f t="shared" si="1"/>
        <v>26076344.980000053</v>
      </c>
      <c r="H42" s="127">
        <f>VLOOKUP(A42,'[7]Summary - All Payers'!$A:$X,20,FALSE)</f>
        <v>265156366.38</v>
      </c>
      <c r="I42" s="134"/>
      <c r="J42" s="134"/>
      <c r="K42" s="134"/>
      <c r="L42" s="135"/>
      <c r="M42" s="135"/>
    </row>
    <row r="43" spans="1:13" x14ac:dyDescent="0.25">
      <c r="A43" s="81">
        <v>210057</v>
      </c>
      <c r="B43" s="81" t="s">
        <v>102</v>
      </c>
      <c r="C43" s="98">
        <f>VLOOKUP($A43,'[6]PAU Rev Results CY19 created 20'!$A:$H,5,FALSE)</f>
        <v>18311126.419999983</v>
      </c>
      <c r="D43" s="98">
        <f>VLOOKUP($A43,'[6]PAU Rev Results CY19 created 20'!$A:$H,6,FALSE)</f>
        <v>317250.26000000007</v>
      </c>
      <c r="E43" s="98">
        <f>VLOOKUP($A43,'[6]PAU Rev Results CY19 created 20'!$A:$H,7,FALSE)</f>
        <v>25543831.009999979</v>
      </c>
      <c r="F43" s="97">
        <f t="shared" si="0"/>
        <v>44172207.689999968</v>
      </c>
      <c r="G43" s="121">
        <f t="shared" si="1"/>
        <v>18628376.679999985</v>
      </c>
      <c r="H43" s="127">
        <f>VLOOKUP(A43,'[7]Summary - All Payers'!$A:$X,20,FALSE)</f>
        <v>464262269.08999997</v>
      </c>
      <c r="I43" s="134"/>
      <c r="J43" s="134"/>
      <c r="K43" s="134"/>
      <c r="L43" s="135"/>
      <c r="M43" s="135"/>
    </row>
    <row r="44" spans="1:13" x14ac:dyDescent="0.25">
      <c r="A44" s="81">
        <v>210058</v>
      </c>
      <c r="B44" s="81" t="s">
        <v>103</v>
      </c>
      <c r="C44" s="98">
        <f>VLOOKUP($A44,'[6]PAU Rev Results CY19 created 20'!$A:$H,5,FALSE)</f>
        <v>10199.76</v>
      </c>
      <c r="D44" s="98">
        <f>VLOOKUP($A44,'[6]PAU Rev Results CY19 created 20'!$A:$H,6,FALSE)</f>
        <v>0</v>
      </c>
      <c r="E44" s="98">
        <f>VLOOKUP($A44,'[6]PAU Rev Results CY19 created 20'!$A:$H,7,FALSE)</f>
        <v>171696.37999999998</v>
      </c>
      <c r="F44" s="97">
        <f t="shared" si="0"/>
        <v>181896.13999999998</v>
      </c>
      <c r="G44" s="121">
        <f t="shared" si="1"/>
        <v>10199.76</v>
      </c>
      <c r="H44" s="127">
        <f>VLOOKUP(A44,'[7]Summary - All Payers'!$A:$X,20,FALSE)</f>
        <v>126227598.06</v>
      </c>
      <c r="I44" s="134"/>
      <c r="J44" s="134"/>
      <c r="K44" s="134"/>
      <c r="L44" s="135"/>
      <c r="M44" s="135"/>
    </row>
    <row r="45" spans="1:13" x14ac:dyDescent="0.25">
      <c r="A45" s="81">
        <v>210060</v>
      </c>
      <c r="B45" s="81" t="s">
        <v>148</v>
      </c>
      <c r="C45" s="98">
        <f>VLOOKUP($A45,'[6]PAU Rev Results CY19 created 20'!$A:$H,5,FALSE)</f>
        <v>5395945.0600000042</v>
      </c>
      <c r="D45" s="98">
        <f>VLOOKUP($A45,'[6]PAU Rev Results CY19 created 20'!$A:$H,6,FALSE)</f>
        <v>0</v>
      </c>
      <c r="E45" s="98">
        <f>VLOOKUP($A45,'[6]PAU Rev Results CY19 created 20'!$A:$H,7,FALSE)</f>
        <v>2075256.530000001</v>
      </c>
      <c r="F45" s="97">
        <f t="shared" si="0"/>
        <v>7471201.5900000054</v>
      </c>
      <c r="G45" s="121">
        <f t="shared" si="1"/>
        <v>5395945.0600000042</v>
      </c>
      <c r="H45" s="127">
        <f>VLOOKUP(A45,'[7]Summary - All Payers'!$A:$X,20,FALSE)</f>
        <v>53811916.469999999</v>
      </c>
      <c r="I45" s="134"/>
      <c r="J45" s="134"/>
      <c r="K45" s="134"/>
      <c r="L45" s="135"/>
      <c r="M45" s="135"/>
    </row>
    <row r="46" spans="1:13" x14ac:dyDescent="0.25">
      <c r="A46" s="81">
        <v>210061</v>
      </c>
      <c r="B46" s="81" t="s">
        <v>105</v>
      </c>
      <c r="C46" s="98">
        <f>VLOOKUP($A46,'[6]PAU Rev Results CY19 created 20'!$A:$H,5,FALSE)</f>
        <v>6281025.0000000028</v>
      </c>
      <c r="D46" s="98">
        <f>VLOOKUP($A46,'[6]PAU Rev Results CY19 created 20'!$A:$H,6,FALSE)</f>
        <v>4072.27</v>
      </c>
      <c r="E46" s="98">
        <f>VLOOKUP($A46,'[6]PAU Rev Results CY19 created 20'!$A:$H,7,FALSE)</f>
        <v>3684150.8600000017</v>
      </c>
      <c r="F46" s="97">
        <f t="shared" si="0"/>
        <v>9969248.1300000045</v>
      </c>
      <c r="G46" s="121">
        <f t="shared" si="1"/>
        <v>6285097.2700000023</v>
      </c>
      <c r="H46" s="127">
        <f>VLOOKUP(A46,'[7]Summary - All Payers'!$A:$X,20,FALSE)</f>
        <v>113361361.91</v>
      </c>
      <c r="I46" s="134"/>
      <c r="J46" s="134"/>
      <c r="K46" s="134"/>
      <c r="L46" s="135"/>
      <c r="M46" s="135"/>
    </row>
    <row r="47" spans="1:13" x14ac:dyDescent="0.25">
      <c r="A47" s="81">
        <v>210062</v>
      </c>
      <c r="B47" s="81" t="s">
        <v>149</v>
      </c>
      <c r="C47" s="98">
        <f>VLOOKUP($A47,'[6]PAU Rev Results CY19 created 20'!$A:$H,5,FALSE)</f>
        <v>21857152.310000047</v>
      </c>
      <c r="D47" s="98">
        <f>VLOOKUP($A47,'[6]PAU Rev Results CY19 created 20'!$A:$H,6,FALSE)</f>
        <v>0</v>
      </c>
      <c r="E47" s="98">
        <f>VLOOKUP($A47,'[6]PAU Rev Results CY19 created 20'!$A:$H,7,FALSE)</f>
        <v>19806249.710000031</v>
      </c>
      <c r="F47" s="97">
        <f t="shared" si="0"/>
        <v>41663402.020000078</v>
      </c>
      <c r="G47" s="121">
        <f t="shared" si="1"/>
        <v>21857152.310000047</v>
      </c>
      <c r="H47" s="127">
        <f>VLOOKUP(A47,'[7]Summary - All Payers'!$A:$X,20,FALSE)</f>
        <v>279369588.81</v>
      </c>
      <c r="I47" s="134"/>
      <c r="J47" s="134"/>
      <c r="K47" s="134"/>
      <c r="L47" s="135"/>
      <c r="M47" s="135"/>
    </row>
    <row r="48" spans="1:13" x14ac:dyDescent="0.25">
      <c r="A48" s="81">
        <v>210063</v>
      </c>
      <c r="B48" s="81" t="s">
        <v>150</v>
      </c>
      <c r="C48" s="98">
        <f>VLOOKUP($A48,'[6]PAU Rev Results CY19 created 20'!$A:$H,5,FALSE)</f>
        <v>11882252.379999992</v>
      </c>
      <c r="D48" s="98">
        <f>VLOOKUP($A48,'[6]PAU Rev Results CY19 created 20'!$A:$H,6,FALSE)</f>
        <v>131123.69</v>
      </c>
      <c r="E48" s="98">
        <f>VLOOKUP($A48,'[6]PAU Rev Results CY19 created 20'!$A:$H,7,FALSE)</f>
        <v>22439729.949999973</v>
      </c>
      <c r="F48" s="97">
        <f t="shared" si="0"/>
        <v>34453106.019999966</v>
      </c>
      <c r="G48" s="121">
        <f t="shared" si="1"/>
        <v>12013376.069999991</v>
      </c>
      <c r="H48" s="127">
        <f>VLOOKUP(A48,'[7]Summary - All Payers'!$A:$X,20,FALSE)</f>
        <v>397466383.35000002</v>
      </c>
      <c r="I48" s="134"/>
      <c r="J48" s="134"/>
      <c r="K48" s="134"/>
      <c r="L48" s="135"/>
      <c r="M48" s="135"/>
    </row>
    <row r="49" spans="1:603" x14ac:dyDescent="0.25">
      <c r="A49" s="81">
        <v>210064</v>
      </c>
      <c r="B49" s="81" t="s">
        <v>108</v>
      </c>
      <c r="C49" s="98">
        <f>VLOOKUP($A49,'[6]PAU Rev Results CY19 created 20'!$A:$H,5,FALSE)</f>
        <v>0</v>
      </c>
      <c r="D49" s="98">
        <f>VLOOKUP($A49,'[6]PAU Rev Results CY19 created 20'!$A:$H,6,FALSE)</f>
        <v>0</v>
      </c>
      <c r="E49" s="98">
        <f>VLOOKUP($A49,'[6]PAU Rev Results CY19 created 20'!$A:$H,7,FALSE)</f>
        <v>4596281.8800000018</v>
      </c>
      <c r="F49" s="97">
        <f t="shared" si="0"/>
        <v>4596281.8800000018</v>
      </c>
      <c r="G49" s="121">
        <f t="shared" si="1"/>
        <v>0</v>
      </c>
      <c r="H49" s="127">
        <f>VLOOKUP(A49,'[7]Summary - All Payers'!$A:$X,20,FALSE)</f>
        <v>60312065.420000002</v>
      </c>
      <c r="I49" s="134"/>
      <c r="J49" s="134"/>
      <c r="K49" s="134"/>
      <c r="L49" s="135"/>
      <c r="M49" s="135"/>
    </row>
    <row r="50" spans="1:603" x14ac:dyDescent="0.25">
      <c r="A50" s="81">
        <v>210065</v>
      </c>
      <c r="B50" s="81" t="s">
        <v>109</v>
      </c>
      <c r="C50" s="98">
        <f>VLOOKUP($A50,'[6]PAU Rev Results CY19 created 20'!$A:$H,5,FALSE)</f>
        <v>7274683.2700000005</v>
      </c>
      <c r="D50" s="98">
        <f>VLOOKUP($A50,'[6]PAU Rev Results CY19 created 20'!$A:$H,6,FALSE)</f>
        <v>0</v>
      </c>
      <c r="E50" s="98">
        <f>VLOOKUP($A50,'[6]PAU Rev Results CY19 created 20'!$A:$H,7,FALSE)</f>
        <v>7625822.3200000022</v>
      </c>
      <c r="F50" s="97">
        <f t="shared" si="0"/>
        <v>14900505.590000004</v>
      </c>
      <c r="G50" s="121">
        <f t="shared" si="1"/>
        <v>7274683.2700000005</v>
      </c>
      <c r="H50" s="127">
        <f>VLOOKUP(A50,'[7]Summary - All Payers'!$A:$X,20,FALSE)</f>
        <v>118029676.31</v>
      </c>
      <c r="I50" s="134"/>
      <c r="J50" s="134"/>
      <c r="K50" s="134"/>
      <c r="L50" s="135"/>
      <c r="M50" s="135"/>
    </row>
    <row r="51" spans="1:603" x14ac:dyDescent="0.25">
      <c r="A51" s="81"/>
      <c r="B51" s="81"/>
      <c r="C51" s="98"/>
      <c r="D51" s="98"/>
      <c r="E51" s="98"/>
      <c r="F51" s="81"/>
      <c r="G51" s="121">
        <f t="shared" si="1"/>
        <v>0</v>
      </c>
      <c r="H51" s="128"/>
      <c r="I51" s="136"/>
      <c r="J51" s="137"/>
      <c r="K51" s="137"/>
      <c r="L51" s="136"/>
      <c r="M51" s="136"/>
    </row>
    <row r="52" spans="1:603" s="75" customFormat="1" x14ac:dyDescent="0.25">
      <c r="A52" s="116" t="s">
        <v>151</v>
      </c>
      <c r="B52" s="116" t="s">
        <v>151</v>
      </c>
      <c r="C52" s="117">
        <f>SUM(C3:C50)</f>
        <v>792639493.80000031</v>
      </c>
      <c r="D52" s="117">
        <f>SUM(D3:D50)</f>
        <v>6585160.8200000012</v>
      </c>
      <c r="E52" s="117">
        <f>SUM(E3:E50)</f>
        <v>1045541551.0800004</v>
      </c>
      <c r="F52" s="117">
        <f>SUM(F3:F50)</f>
        <v>1844766205.7000003</v>
      </c>
      <c r="G52" s="121">
        <f t="shared" si="1"/>
        <v>799224654.62000036</v>
      </c>
      <c r="H52" s="118">
        <f>SUM(H3:H50)</f>
        <v>17683995608.179996</v>
      </c>
      <c r="I52" s="131">
        <f>F52/H52</f>
        <v>0.10431840442477129</v>
      </c>
      <c r="J52" s="132">
        <f>G52/H52</f>
        <v>4.5194800560248223E-2</v>
      </c>
      <c r="K52" s="131">
        <f>E52/H52</f>
        <v>5.9123603864523103E-2</v>
      </c>
      <c r="L52" s="133">
        <f>J52/I52</f>
        <v>0.43323899372751845</v>
      </c>
      <c r="M52" s="133">
        <f>K52/I52</f>
        <v>0.56676100627248183</v>
      </c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  <c r="IV52" s="107"/>
      <c r="IW52" s="107"/>
      <c r="IX52" s="107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7"/>
      <c r="NJ52" s="107"/>
      <c r="NK52" s="107"/>
      <c r="NL52" s="107"/>
      <c r="NM52" s="107"/>
      <c r="NN52" s="107"/>
      <c r="NO52" s="107"/>
      <c r="NP52" s="107"/>
      <c r="NQ52" s="107"/>
      <c r="NR52" s="107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7"/>
      <c r="SD52" s="107"/>
      <c r="SE52" s="107"/>
      <c r="SF52" s="107"/>
      <c r="SG52" s="107"/>
      <c r="SH52" s="107"/>
      <c r="SI52" s="107"/>
      <c r="SJ52" s="107"/>
      <c r="SK52" s="107"/>
      <c r="SL52" s="107"/>
      <c r="SM52" s="107"/>
      <c r="SN52" s="107"/>
      <c r="SO52" s="107"/>
      <c r="SP52" s="107"/>
      <c r="SQ52" s="107"/>
      <c r="SR52" s="107"/>
      <c r="SS52" s="107"/>
      <c r="ST52" s="107"/>
      <c r="SU52" s="107"/>
      <c r="SV52" s="107"/>
      <c r="SW52" s="107"/>
      <c r="SX52" s="107"/>
      <c r="SY52" s="107"/>
      <c r="SZ52" s="107"/>
      <c r="TA52" s="107"/>
      <c r="TB52" s="107"/>
      <c r="TC52" s="107"/>
      <c r="TD52" s="107"/>
      <c r="TE52" s="107"/>
      <c r="TF52" s="107"/>
      <c r="TG52" s="107"/>
      <c r="TH52" s="107"/>
      <c r="TI52" s="107"/>
      <c r="TJ52" s="107"/>
      <c r="TK52" s="107"/>
      <c r="TL52" s="107"/>
      <c r="TM52" s="107"/>
      <c r="TN52" s="107"/>
      <c r="TO52" s="107"/>
      <c r="TP52" s="107"/>
      <c r="TQ52" s="107"/>
      <c r="TR52" s="107"/>
      <c r="TS52" s="107"/>
      <c r="TT52" s="107"/>
      <c r="TU52" s="107"/>
      <c r="TV52" s="107"/>
      <c r="TW52" s="107"/>
      <c r="TX52" s="107"/>
      <c r="TY52" s="107"/>
      <c r="TZ52" s="107"/>
      <c r="UA52" s="107"/>
      <c r="UB52" s="107"/>
      <c r="UC52" s="107"/>
      <c r="UD52" s="107"/>
      <c r="UE52" s="107"/>
      <c r="UF52" s="107"/>
      <c r="UG52" s="107"/>
      <c r="UH52" s="107"/>
      <c r="UI52" s="107"/>
      <c r="UJ52" s="107"/>
      <c r="UK52" s="107"/>
      <c r="UL52" s="107"/>
      <c r="UM52" s="107"/>
      <c r="UN52" s="107"/>
      <c r="UO52" s="107"/>
      <c r="UP52" s="107"/>
      <c r="UQ52" s="107"/>
      <c r="UR52" s="107"/>
      <c r="US52" s="107"/>
      <c r="UT52" s="107"/>
      <c r="UU52" s="107"/>
      <c r="UV52" s="107"/>
      <c r="UW52" s="107"/>
      <c r="UX52" s="107"/>
      <c r="UY52" s="107"/>
      <c r="UZ52" s="107"/>
      <c r="VA52" s="107"/>
      <c r="VB52" s="107"/>
      <c r="VC52" s="107"/>
      <c r="VD52" s="107"/>
      <c r="VE52" s="107"/>
      <c r="VF52" s="107"/>
      <c r="VG52" s="107"/>
      <c r="VH52" s="107"/>
      <c r="VI52" s="107"/>
      <c r="VJ52" s="107"/>
      <c r="VK52" s="107"/>
      <c r="VL52" s="107"/>
      <c r="VM52" s="107"/>
      <c r="VN52" s="107"/>
      <c r="VO52" s="107"/>
      <c r="VP52" s="107"/>
      <c r="VQ52" s="107"/>
      <c r="VR52" s="107"/>
      <c r="VS52" s="107"/>
      <c r="VT52" s="107"/>
      <c r="VU52" s="107"/>
      <c r="VV52" s="107"/>
      <c r="VW52" s="107"/>
      <c r="VX52" s="107"/>
      <c r="VY52" s="107"/>
      <c r="VZ52" s="107"/>
      <c r="WA52" s="107"/>
      <c r="WB52" s="107"/>
      <c r="WC52" s="107"/>
      <c r="WD52" s="107"/>
      <c r="WE52" s="107"/>
    </row>
    <row r="53" spans="1:603" x14ac:dyDescent="0.25">
      <c r="C53" s="4">
        <f>C52/G52</f>
        <v>0.99176056346368469</v>
      </c>
      <c r="D53" s="4">
        <f>D52/G52</f>
        <v>8.2394365363152918E-3</v>
      </c>
      <c r="J53" s="74"/>
      <c r="K53" s="74"/>
    </row>
  </sheetData>
  <autoFilter ref="A2:WE2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50"/>
  <sheetViews>
    <sheetView workbookViewId="0">
      <selection activeCell="D20" sqref="D20"/>
    </sheetView>
  </sheetViews>
  <sheetFormatPr defaultRowHeight="15" x14ac:dyDescent="0.25"/>
  <sheetData>
    <row r="1" spans="1:4" x14ac:dyDescent="0.25">
      <c r="A1" t="s">
        <v>123</v>
      </c>
      <c r="B1" t="s">
        <v>0</v>
      </c>
      <c r="C1" t="s">
        <v>124</v>
      </c>
      <c r="D1" t="s">
        <v>125</v>
      </c>
    </row>
    <row r="2" spans="1:4" x14ac:dyDescent="0.25">
      <c r="A2" s="1">
        <v>210001</v>
      </c>
      <c r="B2" s="2" t="s">
        <v>2</v>
      </c>
      <c r="C2">
        <f>VLOOKUP(A2,[8]Sheet2!$A:$J,10,FALSE)</f>
        <v>18.96677973468735</v>
      </c>
      <c r="D2">
        <f>VLOOKUP(A2,[8]Sheet2!$A:$I,9,FALSE)</f>
        <v>17.970282908782881</v>
      </c>
    </row>
    <row r="3" spans="1:4" x14ac:dyDescent="0.25">
      <c r="A3" s="1">
        <v>210002</v>
      </c>
      <c r="B3" s="2" t="s">
        <v>3</v>
      </c>
      <c r="C3" s="22">
        <f>VLOOKUP(A3,[8]Sheet2!$A:$J,10,FALSE)</f>
        <v>23.179755966181013</v>
      </c>
      <c r="D3" s="22">
        <f>VLOOKUP(A3,[8]Sheet2!$A:$I,9,FALSE)</f>
        <v>24.079025018006444</v>
      </c>
    </row>
    <row r="4" spans="1:4" x14ac:dyDescent="0.25">
      <c r="A4" s="1">
        <v>210003</v>
      </c>
      <c r="B4" s="2" t="s">
        <v>4</v>
      </c>
      <c r="C4" s="22">
        <f>VLOOKUP(A4,[8]Sheet2!$A:$J,10,FALSE)</f>
        <v>15.306754810803417</v>
      </c>
      <c r="D4" s="22">
        <f>VLOOKUP(A4,[8]Sheet2!$A:$I,9,FALSE)</f>
        <v>14.388784729339887</v>
      </c>
    </row>
    <row r="5" spans="1:4" x14ac:dyDescent="0.25">
      <c r="A5" s="1">
        <v>210004</v>
      </c>
      <c r="B5" s="2" t="s">
        <v>5</v>
      </c>
      <c r="C5" s="22">
        <f>VLOOKUP(A5,[8]Sheet2!$A:$J,10,FALSE)</f>
        <v>6.4356847642630184</v>
      </c>
      <c r="D5" s="22">
        <f>VLOOKUP(A5,[8]Sheet2!$A:$I,9,FALSE)</f>
        <v>6.5696781120644285</v>
      </c>
    </row>
    <row r="6" spans="1:4" x14ac:dyDescent="0.25">
      <c r="A6" s="1">
        <v>210005</v>
      </c>
      <c r="B6" s="2" t="s">
        <v>6</v>
      </c>
      <c r="C6" s="22">
        <f>VLOOKUP(A6,[8]Sheet2!$A:$J,10,FALSE)</f>
        <v>10.648007522040173</v>
      </c>
      <c r="D6" s="22">
        <f>VLOOKUP(A6,[8]Sheet2!$A:$I,9,FALSE)</f>
        <v>11.803571519189685</v>
      </c>
    </row>
    <row r="7" spans="1:4" x14ac:dyDescent="0.25">
      <c r="A7" s="1">
        <v>210006</v>
      </c>
      <c r="B7" s="2" t="s">
        <v>7</v>
      </c>
      <c r="C7" s="22">
        <f>VLOOKUP(A7,[8]Sheet2!$A:$J,10,FALSE)</f>
        <v>14.078247740968541</v>
      </c>
      <c r="D7" s="22">
        <f>VLOOKUP(A7,[8]Sheet2!$A:$I,9,FALSE)</f>
        <v>14.697946768506055</v>
      </c>
    </row>
    <row r="8" spans="1:4" x14ac:dyDescent="0.25">
      <c r="A8" s="1">
        <v>210008</v>
      </c>
      <c r="B8" s="2" t="s">
        <v>8</v>
      </c>
      <c r="C8" s="22">
        <f>VLOOKUP(A8,[8]Sheet2!$A:$J,10,FALSE)</f>
        <v>21.015656340025313</v>
      </c>
      <c r="D8" s="22">
        <f>VLOOKUP(A8,[8]Sheet2!$A:$I,9,FALSE)</f>
        <v>20.993625889650875</v>
      </c>
    </row>
    <row r="9" spans="1:4" x14ac:dyDescent="0.25">
      <c r="A9" s="1">
        <v>210009</v>
      </c>
      <c r="B9" s="2" t="s">
        <v>9</v>
      </c>
      <c r="C9" s="22">
        <f>VLOOKUP(A9,[8]Sheet2!$A:$J,10,FALSE)</f>
        <v>32.381991160488077</v>
      </c>
      <c r="D9" s="22">
        <f>VLOOKUP(A9,[8]Sheet2!$A:$I,9,FALSE)</f>
        <v>30.000417772167999</v>
      </c>
    </row>
    <row r="10" spans="1:4" x14ac:dyDescent="0.25">
      <c r="A10" s="1">
        <v>210010</v>
      </c>
      <c r="B10" s="2" t="s">
        <v>10</v>
      </c>
      <c r="C10" s="22" t="e">
        <f>VLOOKUP(A10,[8]Sheet2!$A:$J,10,FALSE)</f>
        <v>#DIV/0!</v>
      </c>
      <c r="D10" s="22" t="e">
        <f>VLOOKUP(A10,[8]Sheet2!$A:$I,9,FALSE)</f>
        <v>#DIV/0!</v>
      </c>
    </row>
    <row r="11" spans="1:4" x14ac:dyDescent="0.25">
      <c r="A11" s="1">
        <v>210011</v>
      </c>
      <c r="B11" s="2" t="s">
        <v>11</v>
      </c>
      <c r="C11" s="22">
        <f>VLOOKUP(A11,[8]Sheet2!$A:$J,10,FALSE)</f>
        <v>17.10430357297783</v>
      </c>
      <c r="D11" s="22">
        <f>VLOOKUP(A11,[8]Sheet2!$A:$I,9,FALSE)</f>
        <v>17.001159290675616</v>
      </c>
    </row>
    <row r="12" spans="1:4" x14ac:dyDescent="0.25">
      <c r="A12" s="1">
        <v>210012</v>
      </c>
      <c r="B12" s="2" t="s">
        <v>12</v>
      </c>
      <c r="C12" s="22">
        <f>VLOOKUP(A12,[8]Sheet2!$A:$J,10,FALSE)</f>
        <v>28.946436139500737</v>
      </c>
      <c r="D12" s="22">
        <f>VLOOKUP(A12,[8]Sheet2!$A:$I,9,FALSE)</f>
        <v>28.968174843180819</v>
      </c>
    </row>
    <row r="13" spans="1:4" x14ac:dyDescent="0.25">
      <c r="A13" s="1">
        <v>210013</v>
      </c>
      <c r="B13" s="2" t="s">
        <v>13</v>
      </c>
      <c r="C13" s="22">
        <f>VLOOKUP(A13,[8]Sheet2!$A:$J,10,FALSE)</f>
        <v>26.137533640252322</v>
      </c>
      <c r="D13" s="22">
        <f>VLOOKUP(A13,[8]Sheet2!$A:$I,9,FALSE)</f>
        <v>27.585313087376623</v>
      </c>
    </row>
    <row r="14" spans="1:4" x14ac:dyDescent="0.25">
      <c r="A14" s="1">
        <v>210015</v>
      </c>
      <c r="B14" s="2" t="s">
        <v>14</v>
      </c>
      <c r="C14" s="22">
        <f>VLOOKUP(A14,[8]Sheet2!$A:$J,10,FALSE)</f>
        <v>30.288834341477649</v>
      </c>
      <c r="D14" s="22">
        <f>VLOOKUP(A14,[8]Sheet2!$A:$I,9,FALSE)</f>
        <v>32.84062267882932</v>
      </c>
    </row>
    <row r="15" spans="1:4" x14ac:dyDescent="0.25">
      <c r="A15" s="1">
        <v>210016</v>
      </c>
      <c r="B15" s="2" t="s">
        <v>15</v>
      </c>
      <c r="C15" s="22">
        <f>VLOOKUP(A15,[8]Sheet2!$A:$J,10,FALSE)</f>
        <v>7.7872117704039328</v>
      </c>
      <c r="D15" s="22">
        <f>VLOOKUP(A15,[8]Sheet2!$A:$I,9,FALSE)</f>
        <v>7.8846518333025672</v>
      </c>
    </row>
    <row r="16" spans="1:4" x14ac:dyDescent="0.25">
      <c r="A16" s="1">
        <v>210017</v>
      </c>
      <c r="B16" s="2" t="s">
        <v>16</v>
      </c>
      <c r="C16" s="22">
        <f>VLOOKUP(A16,[8]Sheet2!$A:$J,10,FALSE)</f>
        <v>10.869565217391305</v>
      </c>
      <c r="D16" s="22">
        <f>VLOOKUP(A16,[8]Sheet2!$A:$I,9,FALSE)</f>
        <v>11.349104859335037</v>
      </c>
    </row>
    <row r="17" spans="1:4" x14ac:dyDescent="0.25">
      <c r="A17" s="1">
        <v>210018</v>
      </c>
      <c r="B17" s="2" t="s">
        <v>17</v>
      </c>
      <c r="C17" s="22">
        <f>VLOOKUP(A17,[8]Sheet2!$A:$J,10,FALSE)</f>
        <v>21.773721831883709</v>
      </c>
      <c r="D17" s="22">
        <f>VLOOKUP(A17,[8]Sheet2!$A:$I,9,FALSE)</f>
        <v>20.082012517245495</v>
      </c>
    </row>
    <row r="18" spans="1:4" x14ac:dyDescent="0.25">
      <c r="A18" s="1">
        <v>210019</v>
      </c>
      <c r="B18" s="2" t="s">
        <v>18</v>
      </c>
      <c r="C18" s="22">
        <f>VLOOKUP(A18,[8]Sheet2!$A:$J,10,FALSE)</f>
        <v>18.615749725918555</v>
      </c>
      <c r="D18" s="22">
        <f>VLOOKUP(A18,[8]Sheet2!$A:$I,9,FALSE)</f>
        <v>18.828584538182781</v>
      </c>
    </row>
    <row r="19" spans="1:4" x14ac:dyDescent="0.25">
      <c r="A19" s="1">
        <v>210022</v>
      </c>
      <c r="B19" s="2" t="s">
        <v>19</v>
      </c>
      <c r="C19" s="22">
        <f>VLOOKUP(A19,[8]Sheet2!$A:$J,10,FALSE)</f>
        <v>8.723309458342472</v>
      </c>
      <c r="D19" s="22">
        <f>VLOOKUP(A19,[8]Sheet2!$A:$I,9,FALSE)</f>
        <v>7.8451128465786315</v>
      </c>
    </row>
    <row r="20" spans="1:4" x14ac:dyDescent="0.25">
      <c r="A20" s="1">
        <v>210023</v>
      </c>
      <c r="B20" s="2" t="s">
        <v>20</v>
      </c>
      <c r="C20" s="22">
        <f>VLOOKUP(A20,[8]Sheet2!$A:$J,10,FALSE)</f>
        <v>10.382816741883316</v>
      </c>
      <c r="D20" s="22">
        <f>VLOOKUP(A20,[8]Sheet2!$A:$I,9,FALSE)</f>
        <v>9.5549470758919455</v>
      </c>
    </row>
    <row r="21" spans="1:4" x14ac:dyDescent="0.25">
      <c r="A21" s="1">
        <v>210024</v>
      </c>
      <c r="B21" s="2" t="s">
        <v>21</v>
      </c>
      <c r="C21" s="22">
        <f>VLOOKUP(A21,[8]Sheet2!$A:$J,10,FALSE)</f>
        <v>29.815434833366961</v>
      </c>
      <c r="D21" s="22">
        <f>VLOOKUP(A21,[8]Sheet2!$A:$I,9,FALSE)</f>
        <v>28.406826287068995</v>
      </c>
    </row>
    <row r="22" spans="1:4" x14ac:dyDescent="0.25">
      <c r="A22" s="1">
        <v>210027</v>
      </c>
      <c r="B22" s="2" t="s">
        <v>22</v>
      </c>
      <c r="C22" s="22">
        <f>VLOOKUP(A22,[8]Sheet2!$A:$J,10,FALSE)</f>
        <v>18.161851847824906</v>
      </c>
      <c r="D22" s="22">
        <f>VLOOKUP(A22,[8]Sheet2!$A:$I,9,FALSE)</f>
        <v>18.037902427886447</v>
      </c>
    </row>
    <row r="23" spans="1:4" x14ac:dyDescent="0.25">
      <c r="A23" s="1">
        <v>210028</v>
      </c>
      <c r="B23" s="2" t="s">
        <v>23</v>
      </c>
      <c r="C23" s="22">
        <f>VLOOKUP(A23,[8]Sheet2!$A:$J,10,FALSE)</f>
        <v>20.352703434777023</v>
      </c>
      <c r="D23" s="22">
        <f>VLOOKUP(A23,[8]Sheet2!$A:$I,9,FALSE)</f>
        <v>19.859680302544973</v>
      </c>
    </row>
    <row r="24" spans="1:4" x14ac:dyDescent="0.25">
      <c r="A24" s="1">
        <v>210029</v>
      </c>
      <c r="B24" s="2" t="s">
        <v>24</v>
      </c>
      <c r="C24" s="22">
        <f>VLOOKUP(A24,[8]Sheet2!$A:$J,10,FALSE)</f>
        <v>34.015247133526593</v>
      </c>
      <c r="D24" s="22">
        <f>VLOOKUP(A24,[8]Sheet2!$A:$I,9,FALSE)</f>
        <v>35.563771832457022</v>
      </c>
    </row>
    <row r="25" spans="1:4" x14ac:dyDescent="0.25">
      <c r="A25" s="1">
        <v>210030</v>
      </c>
      <c r="B25" s="2" t="s">
        <v>25</v>
      </c>
      <c r="C25" s="22">
        <f>VLOOKUP(A25,[8]Sheet2!$A:$J,10,FALSE)</f>
        <v>7.6545732688301937</v>
      </c>
      <c r="D25" s="22">
        <f>VLOOKUP(A25,[8]Sheet2!$A:$I,9,FALSE)</f>
        <v>6.006243331884459</v>
      </c>
    </row>
    <row r="26" spans="1:4" x14ac:dyDescent="0.25">
      <c r="A26" s="1">
        <v>210032</v>
      </c>
      <c r="B26" s="2" t="s">
        <v>26</v>
      </c>
      <c r="C26" s="22">
        <f>VLOOKUP(A26,[8]Sheet2!$A:$J,10,FALSE)</f>
        <v>10.853943868126665</v>
      </c>
      <c r="D26" s="22">
        <f>VLOOKUP(A26,[8]Sheet2!$A:$I,9,FALSE)</f>
        <v>10.222965988380635</v>
      </c>
    </row>
    <row r="27" spans="1:4" x14ac:dyDescent="0.25">
      <c r="A27" s="1">
        <v>210033</v>
      </c>
      <c r="B27" s="2" t="s">
        <v>27</v>
      </c>
      <c r="C27" s="22">
        <f>VLOOKUP(A27,[8]Sheet2!$A:$J,10,FALSE)</f>
        <v>17.162183926558225</v>
      </c>
      <c r="D27" s="22">
        <f>VLOOKUP(A27,[8]Sheet2!$A:$I,9,FALSE)</f>
        <v>19.07553551296505</v>
      </c>
    </row>
    <row r="28" spans="1:4" x14ac:dyDescent="0.25">
      <c r="A28" s="1">
        <v>210034</v>
      </c>
      <c r="B28" s="2" t="s">
        <v>28</v>
      </c>
      <c r="C28" s="22">
        <f>VLOOKUP(A28,[8]Sheet2!$A:$J,10,FALSE)</f>
        <v>34.375786157711154</v>
      </c>
      <c r="D28" s="22">
        <f>VLOOKUP(A28,[8]Sheet2!$A:$I,9,FALSE)</f>
        <v>33.08628770882887</v>
      </c>
    </row>
    <row r="29" spans="1:4" x14ac:dyDescent="0.25">
      <c r="A29" s="1">
        <v>210035</v>
      </c>
      <c r="B29" s="2" t="s">
        <v>29</v>
      </c>
      <c r="C29" s="22">
        <f>VLOOKUP(A29,[8]Sheet2!$A:$J,10,FALSE)</f>
        <v>9.1191294945362937</v>
      </c>
      <c r="D29" s="22">
        <f>VLOOKUP(A29,[8]Sheet2!$A:$I,9,FALSE)</f>
        <v>8.1036978307166105</v>
      </c>
    </row>
    <row r="30" spans="1:4" x14ac:dyDescent="0.25">
      <c r="A30" s="1">
        <v>210037</v>
      </c>
      <c r="B30" s="2" t="s">
        <v>30</v>
      </c>
      <c r="C30" s="22">
        <f>VLOOKUP(A30,[8]Sheet2!$A:$J,10,FALSE)</f>
        <v>12.227772227772228</v>
      </c>
      <c r="D30" s="22">
        <f>VLOOKUP(A30,[8]Sheet2!$A:$I,9,FALSE)</f>
        <v>10.256410256410257</v>
      </c>
    </row>
    <row r="31" spans="1:4" x14ac:dyDescent="0.25">
      <c r="A31" s="1">
        <v>210038</v>
      </c>
      <c r="B31" s="2" t="s">
        <v>31</v>
      </c>
      <c r="C31" s="22">
        <f>VLOOKUP(A31,[8]Sheet2!$A:$J,10,FALSE)</f>
        <v>29.452026624001231</v>
      </c>
      <c r="D31" s="22">
        <f>VLOOKUP(A31,[8]Sheet2!$A:$I,9,FALSE)</f>
        <v>28.874106396961359</v>
      </c>
    </row>
    <row r="32" spans="1:4" x14ac:dyDescent="0.25">
      <c r="A32" s="1">
        <v>210039</v>
      </c>
      <c r="B32" s="2" t="s">
        <v>32</v>
      </c>
      <c r="C32" s="22">
        <f>VLOOKUP(A32,[8]Sheet2!$A:$J,10,FALSE)</f>
        <v>8.469349317194931</v>
      </c>
      <c r="D32" s="22">
        <f>VLOOKUP(A32,[8]Sheet2!$A:$I,9,FALSE)</f>
        <v>8.2727246385210513</v>
      </c>
    </row>
    <row r="33" spans="1:4" x14ac:dyDescent="0.25">
      <c r="A33" s="1">
        <v>210040</v>
      </c>
      <c r="B33" s="2" t="s">
        <v>33</v>
      </c>
      <c r="C33" s="22">
        <f>VLOOKUP(A33,[8]Sheet2!$A:$J,10,FALSE)</f>
        <v>19.370590958334585</v>
      </c>
      <c r="D33" s="22">
        <f>VLOOKUP(A33,[8]Sheet2!$A:$I,9,FALSE)</f>
        <v>22.007595270210935</v>
      </c>
    </row>
    <row r="34" spans="1:4" x14ac:dyDescent="0.25">
      <c r="A34" s="1">
        <v>210043</v>
      </c>
      <c r="B34" s="2" t="s">
        <v>34</v>
      </c>
      <c r="C34" s="22">
        <f>VLOOKUP(A34,[8]Sheet2!$A:$J,10,FALSE)</f>
        <v>12.035189618635016</v>
      </c>
      <c r="D34" s="22">
        <f>VLOOKUP(A34,[8]Sheet2!$A:$I,9,FALSE)</f>
        <v>11.853711939787146</v>
      </c>
    </row>
    <row r="35" spans="1:4" x14ac:dyDescent="0.25">
      <c r="A35" s="1">
        <v>210044</v>
      </c>
      <c r="B35" s="2" t="s">
        <v>35</v>
      </c>
      <c r="C35" s="22">
        <f>VLOOKUP(A35,[8]Sheet2!$A:$J,10,FALSE)</f>
        <v>10.917358873062915</v>
      </c>
      <c r="D35" s="22">
        <f>VLOOKUP(A35,[8]Sheet2!$A:$I,9,FALSE)</f>
        <v>11.232794326264177</v>
      </c>
    </row>
    <row r="36" spans="1:4" x14ac:dyDescent="0.25">
      <c r="A36" s="1">
        <v>210045</v>
      </c>
      <c r="B36" s="2" t="s">
        <v>36</v>
      </c>
      <c r="C36" s="22">
        <f>VLOOKUP(A36,[8]Sheet2!$A:$J,10,FALSE)</f>
        <v>12.69648724648691</v>
      </c>
      <c r="D36" s="22">
        <f>VLOOKUP(A36,[8]Sheet2!$A:$I,9,FALSE)</f>
        <v>13.562941864867112</v>
      </c>
    </row>
    <row r="37" spans="1:4" x14ac:dyDescent="0.25">
      <c r="A37" s="1">
        <v>210048</v>
      </c>
      <c r="B37" s="2" t="s">
        <v>37</v>
      </c>
      <c r="C37" s="22">
        <f>VLOOKUP(A37,[8]Sheet2!$A:$J,10,FALSE)</f>
        <v>8.2344499140545029</v>
      </c>
      <c r="D37" s="22">
        <f>VLOOKUP(A37,[8]Sheet2!$A:$I,9,FALSE)</f>
        <v>8.6972766425911061</v>
      </c>
    </row>
    <row r="38" spans="1:4" x14ac:dyDescent="0.25">
      <c r="A38" s="1">
        <v>210049</v>
      </c>
      <c r="B38" s="2" t="s">
        <v>38</v>
      </c>
      <c r="C38" s="22">
        <f>VLOOKUP(A38,[8]Sheet2!$A:$J,10,FALSE)</f>
        <v>13.159762676405023</v>
      </c>
      <c r="D38" s="22">
        <f>VLOOKUP(A38,[8]Sheet2!$A:$I,9,FALSE)</f>
        <v>13.302201322281926</v>
      </c>
    </row>
    <row r="39" spans="1:4" x14ac:dyDescent="0.25">
      <c r="A39" s="1">
        <v>210051</v>
      </c>
      <c r="B39" s="2" t="s">
        <v>39</v>
      </c>
      <c r="C39" s="22">
        <f>VLOOKUP(A39,[8]Sheet2!$A:$J,10,FALSE)</f>
        <v>13.020872299570788</v>
      </c>
      <c r="D39" s="22">
        <f>VLOOKUP(A39,[8]Sheet2!$A:$I,9,FALSE)</f>
        <v>12.660860186207415</v>
      </c>
    </row>
    <row r="40" spans="1:4" x14ac:dyDescent="0.25">
      <c r="A40" s="1">
        <v>210055</v>
      </c>
      <c r="B40" s="2" t="s">
        <v>40</v>
      </c>
      <c r="C40" s="22" t="e">
        <f>VLOOKUP(A40,[8]Sheet2!$A:$J,10,FALSE)</f>
        <v>#DIV/0!</v>
      </c>
      <c r="D40" s="22" t="e">
        <f>VLOOKUP(A40,[8]Sheet2!$A:$I,9,FALSE)</f>
        <v>#DIV/0!</v>
      </c>
    </row>
    <row r="41" spans="1:4" x14ac:dyDescent="0.25">
      <c r="A41" s="1">
        <v>210056</v>
      </c>
      <c r="B41" s="2" t="s">
        <v>41</v>
      </c>
      <c r="C41" s="22">
        <f>VLOOKUP(A41,[8]Sheet2!$A:$J,10,FALSE)</f>
        <v>30.418579319332476</v>
      </c>
      <c r="D41" s="22">
        <f>VLOOKUP(A41,[8]Sheet2!$A:$I,9,FALSE)</f>
        <v>30.168931342212019</v>
      </c>
    </row>
    <row r="42" spans="1:4" x14ac:dyDescent="0.25">
      <c r="A42" s="1">
        <v>210057</v>
      </c>
      <c r="B42" s="2" t="s">
        <v>42</v>
      </c>
      <c r="C42" s="22">
        <f>VLOOKUP(A42,[8]Sheet2!$A:$J,10,FALSE)</f>
        <v>6.8205658799388518</v>
      </c>
      <c r="D42" s="22">
        <f>VLOOKUP(A42,[8]Sheet2!$A:$I,9,FALSE)</f>
        <v>6.4102595843798893</v>
      </c>
    </row>
    <row r="43" spans="1:4" x14ac:dyDescent="0.25">
      <c r="A43" s="1">
        <v>210058</v>
      </c>
      <c r="B43" s="2" t="s">
        <v>43</v>
      </c>
      <c r="C43" s="22" t="e">
        <f>VLOOKUP(A43,[8]Sheet2!$A:$J,10,FALSE)</f>
        <v>#DIV/0!</v>
      </c>
      <c r="D43" s="22" t="e">
        <f>VLOOKUP(A43,[8]Sheet2!$A:$I,9,FALSE)</f>
        <v>#DIV/0!</v>
      </c>
    </row>
    <row r="44" spans="1:4" x14ac:dyDescent="0.25">
      <c r="A44" s="1">
        <v>210060</v>
      </c>
      <c r="B44" s="2" t="s">
        <v>44</v>
      </c>
      <c r="C44" s="22">
        <f>VLOOKUP(A44,[8]Sheet2!$A:$J,10,FALSE)</f>
        <v>9.1216525124247045</v>
      </c>
      <c r="D44" s="22">
        <f>VLOOKUP(A44,[8]Sheet2!$A:$I,9,FALSE)</f>
        <v>8.872635043152334</v>
      </c>
    </row>
    <row r="45" spans="1:4" x14ac:dyDescent="0.25">
      <c r="A45" s="1">
        <v>210061</v>
      </c>
      <c r="B45" s="2" t="s">
        <v>45</v>
      </c>
      <c r="C45" s="22">
        <f>VLOOKUP(A45,[8]Sheet2!$A:$J,10,FALSE)</f>
        <v>13.780355142791933</v>
      </c>
      <c r="D45" s="22">
        <f>VLOOKUP(A45,[8]Sheet2!$A:$I,9,FALSE)</f>
        <v>11.703422668535717</v>
      </c>
    </row>
    <row r="46" spans="1:4" x14ac:dyDescent="0.25">
      <c r="A46" s="1">
        <v>210062</v>
      </c>
      <c r="B46" s="2" t="s">
        <v>46</v>
      </c>
      <c r="C46" s="22">
        <f>VLOOKUP(A46,[8]Sheet2!$A:$J,10,FALSE)</f>
        <v>16.120971448754094</v>
      </c>
      <c r="D46" s="22">
        <f>VLOOKUP(A46,[8]Sheet2!$A:$I,9,FALSE)</f>
        <v>16.488735326242608</v>
      </c>
    </row>
    <row r="47" spans="1:4" x14ac:dyDescent="0.25">
      <c r="A47" s="1">
        <v>210063</v>
      </c>
      <c r="B47" s="2" t="s">
        <v>47</v>
      </c>
      <c r="C47" s="22">
        <f>VLOOKUP(A47,[8]Sheet2!$A:$J,10,FALSE)</f>
        <v>13.317680634080176</v>
      </c>
      <c r="D47" s="22">
        <f>VLOOKUP(A47,[8]Sheet2!$A:$I,9,FALSE)</f>
        <v>12.717226000062062</v>
      </c>
    </row>
    <row r="48" spans="1:4" x14ac:dyDescent="0.25">
      <c r="A48" s="1">
        <v>210064</v>
      </c>
      <c r="B48" s="2" t="s">
        <v>48</v>
      </c>
      <c r="C48" s="22">
        <f>VLOOKUP(A48,[8]Sheet2!$A:$J,10,FALSE)</f>
        <v>14.391770672846812</v>
      </c>
      <c r="D48" s="22">
        <f>VLOOKUP(A48,[8]Sheet2!$A:$I,9,FALSE)</f>
        <v>15.144216644503524</v>
      </c>
    </row>
    <row r="49" spans="1:4" x14ac:dyDescent="0.25">
      <c r="A49" s="1">
        <v>210065</v>
      </c>
      <c r="B49" s="2" t="s">
        <v>49</v>
      </c>
      <c r="C49" s="22">
        <f>VLOOKUP(A49,[8]Sheet2!$A:$J,10,FALSE)</f>
        <v>6.0725825275728704</v>
      </c>
      <c r="D49" s="22">
        <f>VLOOKUP(A49,[8]Sheet2!$A:$I,9,FALSE)</f>
        <v>6.4021169660085153</v>
      </c>
    </row>
    <row r="50" spans="1:4" x14ac:dyDescent="0.25">
      <c r="A50" t="s">
        <v>66</v>
      </c>
      <c r="B50" s="3" t="s">
        <v>66</v>
      </c>
      <c r="C50" s="22">
        <f>VLOOKUP(A50,[8]Sheet2!$A:$J,10,FALSE)</f>
        <v>15.046267570155051</v>
      </c>
      <c r="D50" s="22">
        <f>VLOOKUP(A50,[8]Sheet2!$A:$I,9,FALSE)</f>
        <v>14.94106232725415</v>
      </c>
    </row>
  </sheetData>
  <autoFilter ref="A1:D1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workbookViewId="0">
      <selection activeCell="C10" sqref="C10"/>
    </sheetView>
  </sheetViews>
  <sheetFormatPr defaultRowHeight="15" x14ac:dyDescent="0.25"/>
  <cols>
    <col min="1" max="1" width="30.5703125" customWidth="1"/>
    <col min="3" max="3" width="47.28515625" customWidth="1"/>
    <col min="4" max="4" width="43.42578125" customWidth="1"/>
  </cols>
  <sheetData>
    <row r="1" spans="1:4" x14ac:dyDescent="0.25">
      <c r="A1" s="45" t="s">
        <v>115</v>
      </c>
      <c r="B1" s="45" t="s">
        <v>114</v>
      </c>
      <c r="C1" s="45" t="s">
        <v>117</v>
      </c>
      <c r="D1" s="45" t="s">
        <v>118</v>
      </c>
    </row>
    <row r="2" spans="1:4" x14ac:dyDescent="0.25">
      <c r="A2" s="40" t="s">
        <v>112</v>
      </c>
      <c r="B2" s="42">
        <v>43564</v>
      </c>
      <c r="C2" s="40"/>
      <c r="D2" s="43"/>
    </row>
    <row r="3" spans="1:4" x14ac:dyDescent="0.25">
      <c r="A3" s="43" t="s">
        <v>113</v>
      </c>
      <c r="B3" s="44">
        <v>43636</v>
      </c>
      <c r="C3" s="43" t="s">
        <v>116</v>
      </c>
      <c r="D3" s="41"/>
    </row>
    <row r="4" spans="1:4" ht="39" x14ac:dyDescent="0.25">
      <c r="A4" s="145" t="s">
        <v>113</v>
      </c>
      <c r="B4" s="146">
        <v>43675</v>
      </c>
      <c r="C4" s="46" t="s">
        <v>120</v>
      </c>
      <c r="D4" s="46" t="s">
        <v>119</v>
      </c>
    </row>
    <row r="5" spans="1:4" ht="39" x14ac:dyDescent="0.25">
      <c r="A5" s="145"/>
      <c r="B5" s="146"/>
      <c r="C5" s="46" t="s">
        <v>122</v>
      </c>
      <c r="D5" s="46" t="s">
        <v>121</v>
      </c>
    </row>
  </sheetData>
  <mergeCells count="2">
    <mergeCell ref="A4:A5"/>
    <mergeCell ref="B4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6CD345-E903-4020-BE79-BA963E79C127}"/>
</file>

<file path=customXml/itemProps2.xml><?xml version="1.0" encoding="utf-8"?>
<ds:datastoreItem xmlns:ds="http://schemas.openxmlformats.org/officeDocument/2006/customXml" ds:itemID="{B4190637-ECA5-4ACC-ADB9-C13C585B6C68}"/>
</file>

<file path=customXml/itemProps3.xml><?xml version="1.0" encoding="utf-8"?>
<ds:datastoreItem xmlns:ds="http://schemas.openxmlformats.org/officeDocument/2006/customXml" ds:itemID="{E136F0F5-56D8-4C38-865A-068D40E3C1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Savings</vt:lpstr>
      <vt:lpstr>Hospital PAU Savings</vt:lpstr>
      <vt:lpstr>PAU Performance</vt:lpstr>
      <vt:lpstr>Statewide PAU Revenue</vt:lpstr>
      <vt:lpstr>Sheet1</vt:lpstr>
      <vt:lpstr>change log</vt:lpstr>
      <vt:lpstr>'Hospital PAU Savings'!Print_Area</vt:lpstr>
      <vt:lpstr>'Hospital PAU Savings'!Print_Titles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Zachary Goldberg</cp:lastModifiedBy>
  <cp:lastPrinted>2019-04-30T18:56:27Z</cp:lastPrinted>
  <dcterms:created xsi:type="dcterms:W3CDTF">2017-08-22T16:40:20Z</dcterms:created>
  <dcterms:modified xsi:type="dcterms:W3CDTF">2021-06-11T15:40:23Z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