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111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<sst xmlns="http://schemas.openxmlformats.org/spreadsheetml/2006/main" count="67" uniqueCount="64">
  <si>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CRISP Funding FY 2015</t>
  </si>
  <si>
    <t>Budget Total =</t>
  </si>
  <si>
    <t>1/2 Budget =</t>
  </si>
  <si>
    <t>CRISP Funding</t>
  </si>
  <si>
    <t>Total</t>
  </si>
  <si>
    <t>Hosp.</t>
  </si>
  <si>
    <t>Based on</t>
  </si>
  <si>
    <t>CRISP</t>
  </si>
  <si>
    <t>I.D</t>
  </si>
  <si>
    <t>HOSPITAL</t>
  </si>
  <si>
    <t>ADMISSIONS</t>
  </si>
  <si>
    <t>REVENUE</t>
  </si>
  <si>
    <t xml:space="preserve">  REVENUE</t>
  </si>
  <si>
    <t>FUNDING</t>
  </si>
  <si>
    <t>Anne Arundel Medical Center</t>
  </si>
  <si>
    <t>Atlantic General Hospital</t>
  </si>
  <si>
    <t>Bon Secours Hospital</t>
  </si>
  <si>
    <t>Calvert Memorial Hospital</t>
  </si>
  <si>
    <t>Carroll Hospital Center</t>
  </si>
  <si>
    <t>Doctors Community Hospital</t>
  </si>
  <si>
    <t>Fort Washington Medical Center</t>
  </si>
  <si>
    <t>Frederick Memorial Hospital</t>
  </si>
  <si>
    <t>Garrett County Memorial Hospital</t>
  </si>
  <si>
    <t>Greater Baltimore Medical Center</t>
  </si>
  <si>
    <t>Howard County General Hospital</t>
  </si>
  <si>
    <t>Johns Hopkins Bayview Medical Center</t>
  </si>
  <si>
    <t>Johns Hopkins Hospital</t>
  </si>
  <si>
    <t>Harford Memorial Hospital</t>
  </si>
  <si>
    <t>Holy Cross Hospital</t>
  </si>
  <si>
    <t>Laurel Regional Hospital</t>
  </si>
  <si>
    <t>McCready Memorial Hospital</t>
  </si>
  <si>
    <t>MedStar Franklin Square Hospital Center</t>
  </si>
  <si>
    <t>MedStar Good Samaritan Hospital</t>
  </si>
  <si>
    <t>MedStar Harbor Hospital Center</t>
  </si>
  <si>
    <t>MedStar Montgomery Medical Center</t>
  </si>
  <si>
    <t>MedStar Southern Maryland Hospital Center</t>
  </si>
  <si>
    <t>MedStar St. Mary's Hospital</t>
  </si>
  <si>
    <t>MedStar Union Memorial Hospital</t>
  </si>
  <si>
    <t>Mercy Medical Center</t>
  </si>
  <si>
    <t>Meritus Medical Center</t>
  </si>
  <si>
    <t>Northwest Hospital Center</t>
  </si>
  <si>
    <t>Peninsula Regional Medical Center</t>
  </si>
  <si>
    <t>Prince Georges Hospital Center</t>
  </si>
  <si>
    <t>Shady Grove Adventist Hospital</t>
  </si>
  <si>
    <t>Sinai Hospital</t>
  </si>
  <si>
    <t>St. Agnes Hospital</t>
  </si>
  <si>
    <t>Suburban Hospital</t>
  </si>
  <si>
    <t>Union Hospital of Cecil County</t>
  </si>
  <si>
    <t>University of Maryland - Cancer Center</t>
  </si>
  <si>
    <t>University of Maryland - MIEMSS</t>
  </si>
  <si>
    <t>University of Maryland Baltimore Washington Medical Center</t>
  </si>
  <si>
    <t>University of Maryland Charles Regional Medical Center</t>
  </si>
  <si>
    <t>University of Maryland Hospital Center</t>
  </si>
  <si>
    <t>University of Maryland Medical Center Midtown Campus</t>
  </si>
  <si>
    <t>University of Maryland Rehabilitation &amp; Orthopaedic Institute</t>
  </si>
  <si>
    <t>University of Maryland Shore Medical Center at Chestertown</t>
  </si>
  <si>
    <t>University of Maryland Shore Medical Center at Dorchester</t>
  </si>
  <si>
    <t>University of Maryland Shore Medical Center at Easton</t>
  </si>
  <si>
    <t>University of Maryland St. Joseph Medical Center</t>
  </si>
  <si>
    <t>Upper Chesapeake Medical Center</t>
  </si>
  <si>
    <t>Washington Adventist Hospital</t>
  </si>
  <si>
    <t>Western Maryland Regional Medical Center</t>
  </si>
  <si>
    <t>Total *</t>
  </si>
  <si>
    <t>* Markup will be added to amount placed in 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</si>
</sst>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39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39" fillId="0" borderId="0" xfId="0" applyFont="1" applyAlignment="1">
      <alignment/>
    </xf>
    <xf numFmtId="0" fontId="41" fillId="0" borderId="0" xfId="0" applyFont="1" applyAlignment="1">
      <alignment horizontal="centerContinuous"/>
    </xf>
    <xf numFmtId="6" fontId="41" fillId="0" borderId="0" xfId="0" applyNumberFormat="1" applyFont="1" applyAlignment="1">
      <alignment horizontal="centerContinuous"/>
    </xf>
    <xf numFmtId="6" fontId="42" fillId="0" borderId="0" xfId="0" applyNumberFormat="1" applyFont="1" applyAlignment="1">
      <alignment horizontal="center"/>
    </xf>
    <xf numFmtId="6" fontId="42" fillId="0" borderId="0" xfId="0" applyNumberFormat="1" applyFont="1" applyAlignment="1">
      <alignment horizontal="centerContinuous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165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2" max="2" width="61.28125" style="0" bestFit="1" customWidth="1"/>
    <col min="3" max="3" width="14.8515625" style="0" bestFit="1" customWidth="1"/>
    <col min="4" max="4" width="16.7109375" style="0" bestFit="1" customWidth="1"/>
    <col min="5" max="6" width="16.00390625" style="0" bestFit="1" customWidth="1"/>
    <col min="7" max="7" width="12.140625" style="0" bestFit="1" customWidth="1"/>
  </cols>
  <sheetData>
    <row r="1" spans="1:7" ht="24">
      <c r="A1" s="1"/>
      <c r="B1" s="2" t="s">
        <v>0</v>
      </c>
      <c r="C1" s="3"/>
      <c r="D1" s="1"/>
      <c r="E1" s="1"/>
      <c r="F1" s="1"/>
      <c r="G1" s="1"/>
    </row>
    <row r="2" ht="14.25">
      <c r="C2" s="1"/>
    </row>
    <row r="3" spans="2:7" ht="15">
      <c r="B3" s="5"/>
      <c r="C3" s="6"/>
      <c r="D3" s="5" t="s">
        <v>1</v>
      </c>
      <c r="E3" s="7">
        <v>2500000</v>
      </c>
      <c r="G3" s="1"/>
    </row>
    <row r="4" spans="1:7" ht="17.25">
      <c r="A4" s="4"/>
      <c r="B4" s="5"/>
      <c r="C4" s="6"/>
      <c r="D4" s="5" t="s">
        <v>2</v>
      </c>
      <c r="E4" s="8">
        <v>1250000</v>
      </c>
      <c r="F4" s="9"/>
      <c r="G4" s="1"/>
    </row>
    <row r="7" spans="3:7" ht="15">
      <c r="C7" s="10"/>
      <c r="D7" s="11"/>
      <c r="E7" s="12" t="s">
        <v>3</v>
      </c>
      <c r="F7" s="11" t="s">
        <v>3</v>
      </c>
      <c r="G7" s="13" t="s">
        <v>62</v>
      </c>
    </row>
    <row r="8" spans="1:7" ht="15">
      <c r="A8" s="14" t="s">
        <v>5</v>
      </c>
      <c r="B8" s="14"/>
      <c r="C8" s="15"/>
      <c r="D8" s="16"/>
      <c r="E8" s="17" t="s">
        <v>6</v>
      </c>
      <c r="F8" s="16" t="s">
        <v>6</v>
      </c>
      <c r="G8" s="18" t="s">
        <v>7</v>
      </c>
    </row>
    <row r="9" spans="1:7" ht="15">
      <c r="A9" s="14" t="s">
        <v>8</v>
      </c>
      <c r="B9" s="19" t="s">
        <v>9</v>
      </c>
      <c r="C9" s="20" t="s">
        <v>10</v>
      </c>
      <c r="D9" s="21" t="s">
        <v>11</v>
      </c>
      <c r="E9" s="22" t="s">
        <v>10</v>
      </c>
      <c r="F9" s="21" t="s">
        <v>12</v>
      </c>
      <c r="G9" s="23" t="s">
        <v>13</v>
      </c>
    </row>
    <row r="10" spans="1:7" ht="15">
      <c r="A10" s="14"/>
      <c r="B10" s="14"/>
      <c r="G10" s="24"/>
    </row>
    <row r="11" spans="1:7" ht="15">
      <c r="A11" s="25">
        <v>23</v>
      </c>
      <c r="B11" s="14" t="s">
        <v>14</v>
      </c>
      <c r="C11" s="26">
        <v>28142</v>
      </c>
      <c r="D11" s="27">
        <v>541867800</v>
      </c>
      <c r="E11" s="28">
        <f>(C11/C$60)*$E$4</f>
        <v>57817.98040163177</v>
      </c>
      <c r="F11" s="29">
        <f>(D11/D$60)*$E$4</f>
        <v>44706.70886692596</v>
      </c>
      <c r="G11" s="30">
        <f>+E11+F11</f>
        <v>102524.68926855773</v>
      </c>
    </row>
    <row r="12" spans="1:7" ht="15">
      <c r="A12" s="25">
        <v>61</v>
      </c>
      <c r="B12" s="14" t="s">
        <v>15</v>
      </c>
      <c r="C12" s="26">
        <v>3086</v>
      </c>
      <c r="D12" s="27">
        <v>99487100</v>
      </c>
      <c r="E12" s="28">
        <f>(C12/C$60)*$E$4</f>
        <v>6340.213471659287</v>
      </c>
      <c r="F12" s="29">
        <f>(D12/D$60)*$E$4</f>
        <v>8208.165932197393</v>
      </c>
      <c r="G12" s="30">
        <f aca="true" t="shared" si="0" ref="G12:G58">+E12+F12</f>
        <v>14548.379403856681</v>
      </c>
    </row>
    <row r="13" spans="1:7" ht="15">
      <c r="A13" s="25">
        <v>13</v>
      </c>
      <c r="B13" s="14" t="s">
        <v>16</v>
      </c>
      <c r="C13" s="26">
        <v>5894</v>
      </c>
      <c r="D13" s="27">
        <v>121044100</v>
      </c>
      <c r="E13" s="28">
        <f>(C13/C$60)*$E$4</f>
        <v>12109.273558638963</v>
      </c>
      <c r="F13" s="29">
        <f>(D13/D$60)*$E$4</f>
        <v>9986.722478728341</v>
      </c>
      <c r="G13" s="30">
        <f t="shared" si="0"/>
        <v>22095.996037367302</v>
      </c>
    </row>
    <row r="14" spans="1:7" ht="15">
      <c r="A14" s="25">
        <v>39</v>
      </c>
      <c r="B14" s="14" t="s">
        <v>17</v>
      </c>
      <c r="C14" s="26">
        <v>6835</v>
      </c>
      <c r="D14" s="27">
        <v>138862900</v>
      </c>
      <c r="E14" s="28">
        <f>(C14/C$60)*$E$4</f>
        <v>14042.566130522107</v>
      </c>
      <c r="F14" s="29">
        <f>(D14/D$60)*$E$4</f>
        <v>11456.85948254732</v>
      </c>
      <c r="G14" s="30">
        <f t="shared" si="0"/>
        <v>25499.425613069427</v>
      </c>
    </row>
    <row r="15" spans="1:7" ht="15">
      <c r="A15" s="25">
        <v>33</v>
      </c>
      <c r="B15" s="14" t="s">
        <v>18</v>
      </c>
      <c r="C15" s="26">
        <v>11585</v>
      </c>
      <c r="D15" s="27">
        <v>249075200</v>
      </c>
      <c r="E15" s="28">
        <f>(C15/C$60)*$E$4</f>
        <v>23801.481875947127</v>
      </c>
      <c r="F15" s="29">
        <f>(D15/D$60)*$E$4</f>
        <v>20549.906180753605</v>
      </c>
      <c r="G15" s="30">
        <f t="shared" si="0"/>
        <v>44351.38805670073</v>
      </c>
    </row>
    <row r="16" spans="1:7" ht="15">
      <c r="A16" s="25">
        <v>51</v>
      </c>
      <c r="B16" s="14" t="s">
        <v>19</v>
      </c>
      <c r="C16" s="26">
        <v>10857</v>
      </c>
      <c r="D16" s="27">
        <v>216854500</v>
      </c>
      <c r="E16" s="28">
        <f>(C16/C$60)*$E$4</f>
        <v>22305.79963117462</v>
      </c>
      <c r="F16" s="29">
        <f>(D16/D$60)*$E$4</f>
        <v>17891.542915048278</v>
      </c>
      <c r="G16" s="30">
        <f t="shared" si="0"/>
        <v>40197.3425462229</v>
      </c>
    </row>
    <row r="17" spans="1:7" ht="15">
      <c r="A17" s="25">
        <v>60</v>
      </c>
      <c r="B17" s="14" t="s">
        <v>20</v>
      </c>
      <c r="C17" s="26">
        <v>2306</v>
      </c>
      <c r="D17" s="27">
        <v>46156625</v>
      </c>
      <c r="E17" s="28">
        <f>(C17/C$60)*$E$4</f>
        <v>4737.696780831599</v>
      </c>
      <c r="F17" s="29">
        <f>(D17/D$60)*$E$4</f>
        <v>3808.1443410272336</v>
      </c>
      <c r="G17" s="30">
        <f t="shared" si="0"/>
        <v>8545.841121858834</v>
      </c>
    </row>
    <row r="18" spans="1:7" ht="15">
      <c r="A18" s="25">
        <v>5</v>
      </c>
      <c r="B18" s="14" t="s">
        <v>21</v>
      </c>
      <c r="C18" s="26">
        <v>17954</v>
      </c>
      <c r="D18" s="27">
        <v>337093700</v>
      </c>
      <c r="E18" s="28">
        <f>(C18/C$60)*$E$4</f>
        <v>36886.647009128596</v>
      </c>
      <c r="F18" s="29">
        <f>(D18/D$60)*$E$4</f>
        <v>27811.8572588644</v>
      </c>
      <c r="G18" s="30">
        <f t="shared" si="0"/>
        <v>64698.50426799299</v>
      </c>
    </row>
    <row r="19" spans="1:7" ht="15">
      <c r="A19" s="25">
        <v>17</v>
      </c>
      <c r="B19" s="14" t="s">
        <v>22</v>
      </c>
      <c r="C19" s="26">
        <v>2009</v>
      </c>
      <c r="D19" s="27">
        <v>42302399.99999999</v>
      </c>
      <c r="E19" s="28">
        <f>(C19/C$60)*$E$4</f>
        <v>4127.507733170288</v>
      </c>
      <c r="F19" s="29">
        <f>(D19/D$60)*$E$4</f>
        <v>3490.152175811607</v>
      </c>
      <c r="G19" s="30">
        <f t="shared" si="0"/>
        <v>7617.659908981895</v>
      </c>
    </row>
    <row r="20" spans="1:7" ht="15">
      <c r="A20" s="25">
        <v>44</v>
      </c>
      <c r="B20" s="14" t="s">
        <v>23</v>
      </c>
      <c r="C20" s="26">
        <v>17180</v>
      </c>
      <c r="D20" s="27">
        <v>421137700</v>
      </c>
      <c r="E20" s="28">
        <f>(C20/C$60)*$E$4</f>
        <v>35296.45736976881</v>
      </c>
      <c r="F20" s="29">
        <f>(D20/D$60)*$E$4</f>
        <v>34745.892903742955</v>
      </c>
      <c r="G20" s="30">
        <f t="shared" si="0"/>
        <v>70042.35027351177</v>
      </c>
    </row>
    <row r="21" spans="1:7" ht="15">
      <c r="A21" s="25">
        <v>48</v>
      </c>
      <c r="B21" s="14" t="s">
        <v>24</v>
      </c>
      <c r="C21" s="26">
        <v>16001</v>
      </c>
      <c r="D21" s="27">
        <v>278901600</v>
      </c>
      <c r="E21" s="28">
        <f>(C21/C$60)*$E$4</f>
        <v>32874.191756325425</v>
      </c>
      <c r="F21" s="29">
        <f>(D21/D$60)*$E$4</f>
        <v>23010.728140184452</v>
      </c>
      <c r="G21" s="30">
        <f t="shared" si="0"/>
        <v>55884.91989650988</v>
      </c>
    </row>
    <row r="22" spans="1:7" ht="15">
      <c r="A22" s="25">
        <v>29</v>
      </c>
      <c r="B22" s="14" t="s">
        <v>25</v>
      </c>
      <c r="C22" s="26">
        <v>21497</v>
      </c>
      <c r="D22" s="27">
        <v>596807299.9999999</v>
      </c>
      <c r="E22" s="28">
        <f>(C22/C$60)*$E$4</f>
        <v>44165.77090092666</v>
      </c>
      <c r="F22" s="29">
        <f>(D22/D$60)*$E$4</f>
        <v>49239.48278667996</v>
      </c>
      <c r="G22" s="30">
        <f t="shared" si="0"/>
        <v>93405.25368760663</v>
      </c>
    </row>
    <row r="23" spans="1:7" ht="15">
      <c r="A23" s="25">
        <v>9</v>
      </c>
      <c r="B23" s="14" t="s">
        <v>26</v>
      </c>
      <c r="C23" s="26">
        <v>48261</v>
      </c>
      <c r="D23" s="27">
        <v>2132419000</v>
      </c>
      <c r="E23" s="28">
        <f>(C23/C$60)*$E$4</f>
        <v>99152.6384820962</v>
      </c>
      <c r="F23" s="29">
        <f>(D23/D$60)*$E$4</f>
        <v>175934.85978554437</v>
      </c>
      <c r="G23" s="30">
        <f t="shared" si="0"/>
        <v>275087.4982676406</v>
      </c>
    </row>
    <row r="24" spans="1:7" ht="15">
      <c r="A24" s="25">
        <v>6</v>
      </c>
      <c r="B24" s="14" t="s">
        <v>27</v>
      </c>
      <c r="C24" s="26">
        <v>4727</v>
      </c>
      <c r="D24" s="27">
        <v>103499300</v>
      </c>
      <c r="E24" s="28">
        <f>(C24/C$60)*$E$4</f>
        <v>9711.662048131384</v>
      </c>
      <c r="F24" s="29">
        <f>(D24/D$60)*$E$4</f>
        <v>8539.191797391597</v>
      </c>
      <c r="G24" s="30">
        <f t="shared" si="0"/>
        <v>18250.85384552298</v>
      </c>
    </row>
    <row r="25" spans="1:7" ht="15">
      <c r="A25" s="25">
        <v>4</v>
      </c>
      <c r="B25" s="14" t="s">
        <v>28</v>
      </c>
      <c r="C25" s="26">
        <v>27676</v>
      </c>
      <c r="D25" s="27">
        <v>461351200</v>
      </c>
      <c r="E25" s="28">
        <f>(C25/C$60)*$E$4</f>
        <v>56860.57940429113</v>
      </c>
      <c r="F25" s="29">
        <f>(D25/D$60)*$E$4</f>
        <v>38063.70074731685</v>
      </c>
      <c r="G25" s="30">
        <f t="shared" si="0"/>
        <v>94924.28015160798</v>
      </c>
    </row>
    <row r="26" spans="1:7" ht="15">
      <c r="A26" s="25">
        <v>55</v>
      </c>
      <c r="B26" s="14" t="s">
        <v>29</v>
      </c>
      <c r="C26" s="26">
        <v>5989</v>
      </c>
      <c r="D26" s="27">
        <v>121542100</v>
      </c>
      <c r="E26" s="28">
        <f>(C26/C$60)*$E$4</f>
        <v>12304.451873547463</v>
      </c>
      <c r="F26" s="29">
        <f>(D26/D$60)*$E$4</f>
        <v>10027.80988236393</v>
      </c>
      <c r="G26" s="30">
        <f t="shared" si="0"/>
        <v>22332.261755911393</v>
      </c>
    </row>
    <row r="27" spans="1:7" ht="15">
      <c r="A27" s="25">
        <v>45</v>
      </c>
      <c r="B27" s="14" t="s">
        <v>30</v>
      </c>
      <c r="C27" s="26">
        <v>297</v>
      </c>
      <c r="D27" s="27">
        <v>17975600</v>
      </c>
      <c r="E27" s="28">
        <f>(C27/C$60)*$E$4</f>
        <v>610.1890476613119</v>
      </c>
      <c r="F27" s="29">
        <f>(D27/D$60)*$E$4</f>
        <v>1483.073760626327</v>
      </c>
      <c r="G27" s="30">
        <f t="shared" si="0"/>
        <v>2093.262808287639</v>
      </c>
    </row>
    <row r="28" spans="1:7" ht="15">
      <c r="A28" s="25">
        <v>15</v>
      </c>
      <c r="B28" s="14" t="s">
        <v>31</v>
      </c>
      <c r="C28" s="26">
        <v>21997</v>
      </c>
      <c r="D28" s="27">
        <v>469792199.99999994</v>
      </c>
      <c r="E28" s="28">
        <f>(C28/C$60)*$E$4</f>
        <v>45193.02518991877</v>
      </c>
      <c r="F28" s="29">
        <f>(D28/D$60)*$E$4</f>
        <v>38760.12398845743</v>
      </c>
      <c r="G28" s="30">
        <f t="shared" si="0"/>
        <v>83953.1491783762</v>
      </c>
    </row>
    <row r="29" spans="1:7" ht="15">
      <c r="A29" s="25">
        <v>2004</v>
      </c>
      <c r="B29" s="14" t="s">
        <v>32</v>
      </c>
      <c r="C29" s="26">
        <v>13416</v>
      </c>
      <c r="D29" s="27">
        <v>295736800</v>
      </c>
      <c r="E29" s="28">
        <f>(C29/C$60)*$E$4</f>
        <v>27563.287082236227</v>
      </c>
      <c r="F29" s="29">
        <f>(D29/D$60)*$E$4</f>
        <v>24399.71339658181</v>
      </c>
      <c r="G29" s="30">
        <f t="shared" si="0"/>
        <v>51963.00047881804</v>
      </c>
    </row>
    <row r="30" spans="1:7" ht="15">
      <c r="A30" s="25">
        <v>34</v>
      </c>
      <c r="B30" s="14" t="s">
        <v>33</v>
      </c>
      <c r="C30" s="26">
        <v>8581</v>
      </c>
      <c r="D30" s="27">
        <v>201141000</v>
      </c>
      <c r="E30" s="28">
        <f>(C30/C$60)*$E$4</f>
        <v>17629.738107682548</v>
      </c>
      <c r="F30" s="29">
        <f>(D30/D$60)*$E$4</f>
        <v>16595.10332262289</v>
      </c>
      <c r="G30" s="30">
        <f t="shared" si="0"/>
        <v>34224.84143030544</v>
      </c>
    </row>
    <row r="31" spans="1:7" ht="15">
      <c r="A31" s="25">
        <v>18</v>
      </c>
      <c r="B31" s="14" t="s">
        <v>34</v>
      </c>
      <c r="C31" s="26">
        <v>8615</v>
      </c>
      <c r="D31" s="27">
        <v>166869100</v>
      </c>
      <c r="E31" s="28">
        <f>(C31/C$60)*$E$4</f>
        <v>17699.59139933401</v>
      </c>
      <c r="F31" s="29">
        <f>(D31/D$60)*$E$4</f>
        <v>13767.506156641815</v>
      </c>
      <c r="G31" s="30">
        <f t="shared" si="0"/>
        <v>31467.097555975826</v>
      </c>
    </row>
    <row r="32" spans="1:7" ht="15">
      <c r="A32" s="25">
        <v>62</v>
      </c>
      <c r="B32" s="14" t="s">
        <v>35</v>
      </c>
      <c r="C32" s="26">
        <v>8655</v>
      </c>
      <c r="D32" s="27">
        <v>144983300</v>
      </c>
      <c r="E32" s="28">
        <f>(C32/C$60)*$E$4</f>
        <v>17781.77174245338</v>
      </c>
      <c r="F32" s="29">
        <f>(D32/D$60)*$E$4</f>
        <v>11961.822023132188</v>
      </c>
      <c r="G32" s="30">
        <f t="shared" si="0"/>
        <v>29743.593765585567</v>
      </c>
    </row>
    <row r="33" spans="1:7" ht="15">
      <c r="A33" s="25">
        <v>28</v>
      </c>
      <c r="B33" s="14" t="s">
        <v>36</v>
      </c>
      <c r="C33" s="26">
        <v>7477</v>
      </c>
      <c r="D33" s="27">
        <v>154603000</v>
      </c>
      <c r="E33" s="28">
        <f>(C33/C$60)*$E$4</f>
        <v>15361.560637587974</v>
      </c>
      <c r="F33" s="29">
        <f>(D33/D$60)*$E$4</f>
        <v>12755.493703359667</v>
      </c>
      <c r="G33" s="30">
        <f t="shared" si="0"/>
        <v>28117.05434094764</v>
      </c>
    </row>
    <row r="34" spans="1:7" ht="15">
      <c r="A34" s="25">
        <v>24</v>
      </c>
      <c r="B34" s="14" t="s">
        <v>37</v>
      </c>
      <c r="C34" s="26">
        <v>14044</v>
      </c>
      <c r="D34" s="27">
        <v>406581900</v>
      </c>
      <c r="E34" s="28">
        <f>(C34/C$60)*$E$4</f>
        <v>28853.51846921031</v>
      </c>
      <c r="F34" s="29">
        <f>(D34/D$60)*$E$4</f>
        <v>33544.96914904633</v>
      </c>
      <c r="G34" s="30">
        <f t="shared" si="0"/>
        <v>62398.48761825664</v>
      </c>
    </row>
    <row r="35" spans="1:7" ht="15">
      <c r="A35" s="25">
        <v>8</v>
      </c>
      <c r="B35" s="14" t="s">
        <v>38</v>
      </c>
      <c r="C35" s="26">
        <v>16473</v>
      </c>
      <c r="D35" s="27">
        <v>470759600</v>
      </c>
      <c r="E35" s="28">
        <f>(C35/C$60)*$E$4</f>
        <v>33843.91980513397</v>
      </c>
      <c r="F35" s="29">
        <f>(D35/D$60)*$E$4</f>
        <v>38839.9391576885</v>
      </c>
      <c r="G35" s="30">
        <f t="shared" si="0"/>
        <v>72683.85896282247</v>
      </c>
    </row>
    <row r="36" spans="1:7" ht="15">
      <c r="A36" s="25">
        <v>1</v>
      </c>
      <c r="B36" s="14" t="s">
        <v>39</v>
      </c>
      <c r="C36" s="26">
        <v>15846</v>
      </c>
      <c r="D36" s="27">
        <v>301350700</v>
      </c>
      <c r="E36" s="28">
        <f>(C36/C$60)*$E$4</f>
        <v>32555.74292673787</v>
      </c>
      <c r="F36" s="29">
        <f>(D36/D$60)*$E$4</f>
        <v>24862.887242505178</v>
      </c>
      <c r="G36" s="30">
        <f t="shared" si="0"/>
        <v>57418.63016924304</v>
      </c>
    </row>
    <row r="37" spans="1:7" ht="15">
      <c r="A37" s="25">
        <v>40</v>
      </c>
      <c r="B37" s="14" t="s">
        <v>40</v>
      </c>
      <c r="C37" s="26">
        <v>14013</v>
      </c>
      <c r="D37" s="27">
        <v>248252700</v>
      </c>
      <c r="E37" s="28">
        <f>(C37/C$60)*$E$4</f>
        <v>28789.828703292806</v>
      </c>
      <c r="F37" s="29">
        <f>(D37/D$60)*$E$4</f>
        <v>20482.045960893618</v>
      </c>
      <c r="G37" s="30">
        <f t="shared" si="0"/>
        <v>49271.87466418643</v>
      </c>
    </row>
    <row r="38" spans="1:7" ht="15">
      <c r="A38" s="25">
        <v>19</v>
      </c>
      <c r="B38" s="14" t="s">
        <v>41</v>
      </c>
      <c r="C38" s="26">
        <v>17915</v>
      </c>
      <c r="D38" s="27">
        <v>412641500</v>
      </c>
      <c r="E38" s="28">
        <f>(C38/C$60)*$E$4</f>
        <v>36806.52117458721</v>
      </c>
      <c r="F38" s="29">
        <f>(D38/D$60)*$E$4</f>
        <v>34044.91539617529</v>
      </c>
      <c r="G38" s="30">
        <f t="shared" si="0"/>
        <v>70851.4365707625</v>
      </c>
    </row>
    <row r="39" spans="1:7" ht="15">
      <c r="A39" s="25">
        <v>3</v>
      </c>
      <c r="B39" s="14" t="s">
        <v>42</v>
      </c>
      <c r="C39" s="26">
        <v>10400</v>
      </c>
      <c r="D39" s="27">
        <v>262870454.58999997</v>
      </c>
      <c r="E39" s="28">
        <f>(C39/C$60)*$E$4</f>
        <v>21366.889211035836</v>
      </c>
      <c r="F39" s="29">
        <f>(D39/D$60)*$E$4</f>
        <v>21688.081268293878</v>
      </c>
      <c r="G39" s="30">
        <f t="shared" si="0"/>
        <v>43054.97047932971</v>
      </c>
    </row>
    <row r="40" spans="1:7" ht="15">
      <c r="A40" s="25">
        <v>5050</v>
      </c>
      <c r="B40" s="14" t="s">
        <v>43</v>
      </c>
      <c r="C40" s="26">
        <v>20321</v>
      </c>
      <c r="D40" s="27">
        <v>388181800</v>
      </c>
      <c r="E40" s="28">
        <f>(C40/C$60)*$E$4</f>
        <v>41749.66881321723</v>
      </c>
      <c r="F40" s="29">
        <f>(D40/D$60)*$E$4</f>
        <v>32026.872089537857</v>
      </c>
      <c r="G40" s="30">
        <f t="shared" si="0"/>
        <v>73776.54090275508</v>
      </c>
    </row>
    <row r="41" spans="1:7" ht="15">
      <c r="A41" s="25">
        <v>12</v>
      </c>
      <c r="B41" s="14" t="s">
        <v>44</v>
      </c>
      <c r="C41" s="26">
        <v>25871</v>
      </c>
      <c r="D41" s="27">
        <v>684516800</v>
      </c>
      <c r="E41" s="28">
        <f>(C41/C$60)*$E$4</f>
        <v>53152.191421029616</v>
      </c>
      <c r="F41" s="29">
        <f>(D41/D$60)*$E$4</f>
        <v>56475.939873378324</v>
      </c>
      <c r="G41" s="30">
        <f t="shared" si="0"/>
        <v>109628.13129440794</v>
      </c>
    </row>
    <row r="42" spans="1:7" ht="15">
      <c r="A42" s="25">
        <v>11</v>
      </c>
      <c r="B42" s="14" t="s">
        <v>45</v>
      </c>
      <c r="C42" s="26">
        <v>17907</v>
      </c>
      <c r="D42" s="27">
        <v>404669900</v>
      </c>
      <c r="E42" s="28">
        <f>(C42/C$60)*$E$4</f>
        <v>36790.085105963335</v>
      </c>
      <c r="F42" s="29">
        <f>(D42/D$60)*$E$4</f>
        <v>33387.219920630174</v>
      </c>
      <c r="G42" s="30">
        <f t="shared" si="0"/>
        <v>70177.3050265935</v>
      </c>
    </row>
    <row r="43" spans="1:7" ht="15">
      <c r="A43" s="25">
        <v>22</v>
      </c>
      <c r="B43" s="14" t="s">
        <v>46</v>
      </c>
      <c r="C43" s="26">
        <v>13210</v>
      </c>
      <c r="D43" s="27">
        <v>280578500</v>
      </c>
      <c r="E43" s="28">
        <f>(C43/C$60)*$E$4</f>
        <v>27140.058315171478</v>
      </c>
      <c r="F43" s="29">
        <f>(D43/D$60)*$E$4</f>
        <v>23149.080483872243</v>
      </c>
      <c r="G43" s="30">
        <f t="shared" si="0"/>
        <v>50289.13879904372</v>
      </c>
    </row>
    <row r="44" spans="1:7" ht="15">
      <c r="A44" s="25">
        <v>32</v>
      </c>
      <c r="B44" s="14" t="s">
        <v>47</v>
      </c>
      <c r="C44" s="26">
        <v>5750</v>
      </c>
      <c r="D44" s="27">
        <v>153372900</v>
      </c>
      <c r="E44" s="28">
        <f>(C44/C$60)*$E$4</f>
        <v>11813.424323409234</v>
      </c>
      <c r="F44" s="29">
        <f>(D44/D$60)*$E$4</f>
        <v>12654.004516186696</v>
      </c>
      <c r="G44" s="30">
        <f t="shared" si="0"/>
        <v>24467.42883959593</v>
      </c>
    </row>
    <row r="45" spans="1:7" ht="15">
      <c r="A45" s="25">
        <v>8994</v>
      </c>
      <c r="B45" s="14" t="s">
        <v>48</v>
      </c>
      <c r="C45" s="26">
        <v>0</v>
      </c>
      <c r="D45" s="27">
        <v>0</v>
      </c>
      <c r="E45" s="28">
        <f>(C45/C$60)*$E$4</f>
        <v>0</v>
      </c>
      <c r="F45" s="29">
        <f>(D45/D$60)*$E$4</f>
        <v>0</v>
      </c>
      <c r="G45" s="30">
        <f t="shared" si="0"/>
        <v>0</v>
      </c>
    </row>
    <row r="46" spans="1:7" ht="15">
      <c r="A46" s="25">
        <v>8992</v>
      </c>
      <c r="B46" s="14" t="s">
        <v>49</v>
      </c>
      <c r="C46" s="26">
        <v>7874</v>
      </c>
      <c r="D46" s="27">
        <v>188680900.00000003</v>
      </c>
      <c r="E46" s="28">
        <f>(C46/C$60)*$E$4</f>
        <v>16177.200543047707</v>
      </c>
      <c r="F46" s="29">
        <f>(D46/D$60)*$E$4</f>
        <v>15567.08493298471</v>
      </c>
      <c r="G46" s="30">
        <f t="shared" si="0"/>
        <v>31744.28547603242</v>
      </c>
    </row>
    <row r="47" spans="1:7" ht="15">
      <c r="A47" s="25">
        <v>43</v>
      </c>
      <c r="B47" s="14" t="s">
        <v>50</v>
      </c>
      <c r="C47" s="26">
        <v>18921</v>
      </c>
      <c r="D47" s="27">
        <v>376812800</v>
      </c>
      <c r="E47" s="28">
        <f>(C47/C$60)*$E$4</f>
        <v>38873.35680403933</v>
      </c>
      <c r="F47" s="29">
        <f>(D47/D$60)*$E$4</f>
        <v>31088.874716178376</v>
      </c>
      <c r="G47" s="30">
        <f t="shared" si="0"/>
        <v>69962.2315202177</v>
      </c>
    </row>
    <row r="48" spans="1:7" ht="15">
      <c r="A48" s="25">
        <v>35</v>
      </c>
      <c r="B48" s="14" t="s">
        <v>51</v>
      </c>
      <c r="C48" s="26">
        <v>7717</v>
      </c>
      <c r="D48" s="27">
        <v>137003900.00000003</v>
      </c>
      <c r="E48" s="28">
        <f>(C48/C$60)*$E$4</f>
        <v>15854.642696304187</v>
      </c>
      <c r="F48" s="29">
        <f>(D48/D$60)*$E$4</f>
        <v>11303.483009939768</v>
      </c>
      <c r="G48" s="30">
        <f t="shared" si="0"/>
        <v>27158.125706243954</v>
      </c>
    </row>
    <row r="49" spans="1:7" ht="15">
      <c r="A49" s="25">
        <v>2</v>
      </c>
      <c r="B49" s="14" t="s">
        <v>52</v>
      </c>
      <c r="C49" s="26">
        <v>26586</v>
      </c>
      <c r="D49" s="27">
        <v>1241601500</v>
      </c>
      <c r="E49" s="28">
        <f>(C49/C$60)*$E$4</f>
        <v>54621.165054288336</v>
      </c>
      <c r="F49" s="29">
        <f>(D49/D$60)*$E$4</f>
        <v>102438.1164358513</v>
      </c>
      <c r="G49" s="30">
        <f t="shared" si="0"/>
        <v>157059.28149013963</v>
      </c>
    </row>
    <row r="50" spans="1:7" ht="15">
      <c r="A50" s="25">
        <v>38</v>
      </c>
      <c r="B50" s="14" t="s">
        <v>53</v>
      </c>
      <c r="C50" s="26">
        <v>7527</v>
      </c>
      <c r="D50" s="27">
        <v>216173800</v>
      </c>
      <c r="E50" s="28">
        <f>(C50/C$60)*$E$4</f>
        <v>15464.286066487186</v>
      </c>
      <c r="F50" s="29">
        <f>(D50/D$60)*$E$4</f>
        <v>17835.381879596982</v>
      </c>
      <c r="G50" s="30">
        <f t="shared" si="0"/>
        <v>33299.66794608417</v>
      </c>
    </row>
    <row r="51" spans="1:7" ht="15">
      <c r="A51" s="25">
        <v>2001</v>
      </c>
      <c r="B51" s="14" t="s">
        <v>54</v>
      </c>
      <c r="C51" s="26">
        <v>3662</v>
      </c>
      <c r="D51" s="27">
        <v>115227400</v>
      </c>
      <c r="E51" s="28">
        <f>(C51/C$60)*$E$4</f>
        <v>7523.610412578194</v>
      </c>
      <c r="F51" s="29">
        <f>(D51/D$60)*$E$4</f>
        <v>9506.816653975056</v>
      </c>
      <c r="G51" s="30">
        <f t="shared" si="0"/>
        <v>17030.42706655325</v>
      </c>
    </row>
    <row r="52" spans="1:7" ht="15">
      <c r="A52" s="25">
        <v>30</v>
      </c>
      <c r="B52" s="14" t="s">
        <v>55</v>
      </c>
      <c r="C52" s="26">
        <v>2217</v>
      </c>
      <c r="D52" s="27">
        <v>62791800</v>
      </c>
      <c r="E52" s="28">
        <f>(C52/C$60)*$E$4</f>
        <v>4554.845517391004</v>
      </c>
      <c r="F52" s="29">
        <f>(D52/D$60)*$E$4</f>
        <v>5180.626569488429</v>
      </c>
      <c r="G52" s="30">
        <f t="shared" si="0"/>
        <v>9735.472086879432</v>
      </c>
    </row>
    <row r="53" spans="1:7" ht="15">
      <c r="A53" s="25">
        <v>10</v>
      </c>
      <c r="B53" s="14" t="s">
        <v>56</v>
      </c>
      <c r="C53" s="26">
        <v>2611</v>
      </c>
      <c r="D53" s="27">
        <v>59897899.99999999</v>
      </c>
      <c r="E53" s="28">
        <f>(C53/C$60)*$E$4</f>
        <v>5364.321897116784</v>
      </c>
      <c r="F53" s="29">
        <f>(D53/D$60)*$E$4</f>
        <v>4941.86585185583</v>
      </c>
      <c r="G53" s="30">
        <f t="shared" si="0"/>
        <v>10306.187748972614</v>
      </c>
    </row>
    <row r="54" spans="1:7" ht="15">
      <c r="A54" s="25">
        <v>37</v>
      </c>
      <c r="B54" s="14" t="s">
        <v>57</v>
      </c>
      <c r="C54" s="26">
        <v>8074</v>
      </c>
      <c r="D54" s="27">
        <v>191358499.99999997</v>
      </c>
      <c r="E54" s="28">
        <f>(C54/C$60)*$E$4</f>
        <v>16588.10225864455</v>
      </c>
      <c r="F54" s="29">
        <f>(D54/D$60)*$E$4</f>
        <v>15787.999856628594</v>
      </c>
      <c r="G54" s="30">
        <f t="shared" si="0"/>
        <v>32376.102115273145</v>
      </c>
    </row>
    <row r="55" spans="1:7" ht="15">
      <c r="A55" s="25">
        <v>63</v>
      </c>
      <c r="B55" s="14" t="s">
        <v>58</v>
      </c>
      <c r="C55" s="26">
        <v>15176</v>
      </c>
      <c r="D55" s="27">
        <v>337661500</v>
      </c>
      <c r="E55" s="28">
        <f>(C55/C$60)*$E$4</f>
        <v>31179.222179488443</v>
      </c>
      <c r="F55" s="29">
        <f>(D55/D$60)*$E$4</f>
        <v>27858.7034993951</v>
      </c>
      <c r="G55" s="30">
        <f t="shared" si="0"/>
        <v>59037.92567888354</v>
      </c>
    </row>
    <row r="56" spans="1:7" ht="15">
      <c r="A56" s="25">
        <v>49</v>
      </c>
      <c r="B56" s="14" t="s">
        <v>59</v>
      </c>
      <c r="C56" s="26">
        <v>12589</v>
      </c>
      <c r="D56" s="27">
        <v>290000800</v>
      </c>
      <c r="E56" s="28">
        <f>(C56/C$60)*$E$4</f>
        <v>25864.20848824328</v>
      </c>
      <c r="F56" s="29">
        <f>(D56/D$60)*$E$4</f>
        <v>23926.465711333323</v>
      </c>
      <c r="G56" s="30">
        <f t="shared" si="0"/>
        <v>49790.674199576606</v>
      </c>
    </row>
    <row r="57" spans="1:7" ht="15">
      <c r="A57" s="25">
        <v>16</v>
      </c>
      <c r="B57" s="14" t="s">
        <v>60</v>
      </c>
      <c r="C57" s="26">
        <v>11648</v>
      </c>
      <c r="D57" s="27">
        <v>245900400</v>
      </c>
      <c r="E57" s="28">
        <f>(C57/C$60)*$E$4</f>
        <v>23930.915916360136</v>
      </c>
      <c r="F57" s="29">
        <f>(D57/D$60)*$E$4</f>
        <v>20287.96985733539</v>
      </c>
      <c r="G57" s="30">
        <f t="shared" si="0"/>
        <v>44218.885773695525</v>
      </c>
    </row>
    <row r="58" spans="1:7" ht="15">
      <c r="A58" s="25">
        <v>27</v>
      </c>
      <c r="B58" s="14" t="s">
        <v>61</v>
      </c>
      <c r="C58" s="26">
        <v>13029</v>
      </c>
      <c r="D58" s="27">
        <v>314237300</v>
      </c>
      <c r="E58" s="28">
        <f>(C58/C$60)*$E$4</f>
        <v>26768.192262556335</v>
      </c>
      <c r="F58" s="29">
        <f>(D58/D$60)*$E$4</f>
        <v>25926.093940678657</v>
      </c>
      <c r="G58" s="30">
        <f t="shared" si="0"/>
        <v>52694.286203234995</v>
      </c>
    </row>
    <row r="59" spans="1:7" ht="15">
      <c r="A59" s="14"/>
      <c r="B59" s="14"/>
      <c r="E59" s="31"/>
      <c r="G59" s="32"/>
    </row>
    <row r="60" spans="1:7" ht="15">
      <c r="A60" s="14"/>
      <c r="B60" s="14" t="s">
        <v>4</v>
      </c>
      <c r="C60" s="26">
        <f>SUM(C11:C58)</f>
        <v>608418</v>
      </c>
      <c r="D60" s="26">
        <f>SUM(D11:D58)</f>
        <v>15150628779.59</v>
      </c>
      <c r="E60" s="27">
        <f>SUM(E11:E58)</f>
        <v>1250000</v>
      </c>
      <c r="F60" s="33">
        <f>SUM(F11:F58)</f>
        <v>1249999.9999999998</v>
      </c>
      <c r="G60" s="30">
        <f>SUM(G11:G58)</f>
        <v>2500000</v>
      </c>
    </row>
    <row r="61" ht="15">
      <c r="A61" s="14"/>
    </row>
    <row r="62" ht="15">
      <c r="B62" s="1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2014-07-15T19:08:58Z</dcterms:created>
  <dcterms:modified xsi:type="dcterms:W3CDTF">2014-07-15T19:11:38Z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