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Meeting Materials\2018\2018-12-19\"/>
    </mc:Choice>
  </mc:AlternateContent>
  <bookViews>
    <workbookView xWindow="0" yWindow="0" windowWidth="28800" windowHeight="11535"/>
  </bookViews>
  <sheets>
    <sheet name="MHAC by Hosp Modeling" sheetId="1" r:id="rId1"/>
    <sheet name="PAU Per Capita" sheetId="3" r:id="rId2"/>
  </sheets>
  <externalReferences>
    <externalReference r:id="rId3"/>
    <externalReference r:id="rId4"/>
    <externalReference r:id="rId5"/>
    <externalReference r:id="rId6"/>
  </externalReferences>
  <definedNames>
    <definedName name="_2017PercapitaPQIPDI_created_201">'PAU Per Capita'!$A$3:$J$51</definedName>
    <definedName name="finally">[1]finally!$A$1:$AN$76</definedName>
    <definedName name="imptab17fr2">[1]imptab17fr2!$A$1:$AN$76</definedName>
    <definedName name="low">'[2]5.QBR Scaling '!$B$4</definedName>
    <definedName name="MHAC_Highest_Score">'[3]MHAC Modeling Results'!$B$64</definedName>
    <definedName name="MHAC_Lowest_Score">'[3]MHAC Modeling Results'!$B$62</definedName>
    <definedName name="MHAC_Max_Penalty">'[3]MHAC Modeling Results'!$B$63</definedName>
    <definedName name="MHAC_Max_Reward">'[3]MHAC Modeling Results'!$B$65</definedName>
    <definedName name="MHAC_Penalty_Threshold">'[3]MHAC Modeling Results'!$B$66</definedName>
    <definedName name="MHAC_Reward_Threshold">'[3]MHAC Modeling Results'!$B$67</definedName>
    <definedName name="_xlnm.Print_Titles" localSheetId="0">'MHAC by Hosp Modeling'!$1:$3</definedName>
    <definedName name="QBR_Highest_Score">[4]QBR!$J$4</definedName>
    <definedName name="QBR_Lowest_Score">[4]QBR!$J$2</definedName>
    <definedName name="QBR_Max_Penalty">[4]QBR!$J$3</definedName>
    <definedName name="QBR_Max_Reward">[4]QBR!$J$5</definedName>
    <definedName name="QBR_Penalty_Threshold">[4]QBR!$J$6</definedName>
    <definedName name="rfbn_table">[1]rfbn_table!$A$1:$H$53</definedName>
    <definedName name="rfbnout">[1]rfbnout!$A$1:$K$53</definedName>
    <definedName name="RRIP_Att_MaxPenalty">'[4]3.Readmission Scaling'!$G$46</definedName>
    <definedName name="RRIP_Att_MaxPenaltyRate">'[4]3.Readmission Scaling'!$E$46</definedName>
    <definedName name="RRIP_Att_MaxRewardRate">'[4]3.Readmission Scaling'!$E$16</definedName>
    <definedName name="RRIP_Att_Reward">'[4]3.Readmission Scaling'!$G$16</definedName>
    <definedName name="RRIP_Imp_MaxPenalty">'[4]3.Readmission Scaling'!$C$46</definedName>
    <definedName name="RRIP_Imp_MaxPenaltyRate">'[4]3.Readmission Scaling'!$A$46</definedName>
    <definedName name="RRIP_Imp_MaxReward">'[4]3.Readmission Scaling'!$C$16</definedName>
    <definedName name="RRIP_Imp_MaxRewardRate">'[4]3.Readmission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H4" i="3"/>
  <c r="K4" i="3"/>
  <c r="L4" i="3"/>
  <c r="L54" i="3" s="1"/>
  <c r="N54" i="3" s="1"/>
  <c r="M4" i="3"/>
  <c r="Q4" i="3"/>
  <c r="S4" i="3"/>
  <c r="E5" i="3"/>
  <c r="H5" i="3"/>
  <c r="K5" i="3"/>
  <c r="L5" i="3"/>
  <c r="N5" i="3" s="1"/>
  <c r="M5" i="3"/>
  <c r="Q5" i="3"/>
  <c r="S5" i="3"/>
  <c r="E6" i="3"/>
  <c r="H6" i="3"/>
  <c r="K6" i="3"/>
  <c r="L6" i="3"/>
  <c r="N6" i="3" s="1"/>
  <c r="M6" i="3"/>
  <c r="Q6" i="3"/>
  <c r="S6" i="3"/>
  <c r="E7" i="3"/>
  <c r="H7" i="3"/>
  <c r="K7" i="3"/>
  <c r="L7" i="3"/>
  <c r="N7" i="3" s="1"/>
  <c r="M7" i="3"/>
  <c r="Q7" i="3"/>
  <c r="S7" i="3"/>
  <c r="E8" i="3"/>
  <c r="H8" i="3"/>
  <c r="K8" i="3"/>
  <c r="L8" i="3"/>
  <c r="N8" i="3" s="1"/>
  <c r="M8" i="3"/>
  <c r="Q8" i="3"/>
  <c r="S8" i="3"/>
  <c r="E9" i="3"/>
  <c r="H9" i="3"/>
  <c r="K9" i="3"/>
  <c r="L9" i="3"/>
  <c r="N9" i="3" s="1"/>
  <c r="M9" i="3"/>
  <c r="Q9" i="3"/>
  <c r="S9" i="3"/>
  <c r="E10" i="3"/>
  <c r="H10" i="3"/>
  <c r="K10" i="3"/>
  <c r="L10" i="3"/>
  <c r="N10" i="3" s="1"/>
  <c r="M10" i="3"/>
  <c r="Q10" i="3"/>
  <c r="S10" i="3"/>
  <c r="E11" i="3"/>
  <c r="H11" i="3"/>
  <c r="K11" i="3"/>
  <c r="L11" i="3"/>
  <c r="N11" i="3" s="1"/>
  <c r="M11" i="3"/>
  <c r="Q11" i="3"/>
  <c r="S11" i="3"/>
  <c r="E12" i="3"/>
  <c r="H12" i="3"/>
  <c r="K12" i="3"/>
  <c r="L12" i="3"/>
  <c r="N12" i="3" s="1"/>
  <c r="M12" i="3"/>
  <c r="Q12" i="3"/>
  <c r="S12" i="3"/>
  <c r="E13" i="3"/>
  <c r="H13" i="3"/>
  <c r="K13" i="3"/>
  <c r="L13" i="3"/>
  <c r="N13" i="3" s="1"/>
  <c r="M13" i="3"/>
  <c r="Q13" i="3"/>
  <c r="S13" i="3"/>
  <c r="E14" i="3"/>
  <c r="H14" i="3"/>
  <c r="K14" i="3"/>
  <c r="L14" i="3"/>
  <c r="N14" i="3" s="1"/>
  <c r="M14" i="3"/>
  <c r="Q14" i="3"/>
  <c r="S14" i="3"/>
  <c r="E15" i="3"/>
  <c r="H15" i="3"/>
  <c r="K15" i="3"/>
  <c r="L15" i="3"/>
  <c r="N15" i="3" s="1"/>
  <c r="M15" i="3"/>
  <c r="Q15" i="3"/>
  <c r="S15" i="3"/>
  <c r="E16" i="3"/>
  <c r="H16" i="3"/>
  <c r="K16" i="3"/>
  <c r="L16" i="3"/>
  <c r="N16" i="3" s="1"/>
  <c r="M16" i="3"/>
  <c r="Q16" i="3"/>
  <c r="S16" i="3"/>
  <c r="E17" i="3"/>
  <c r="H17" i="3"/>
  <c r="K17" i="3"/>
  <c r="L17" i="3"/>
  <c r="N17" i="3" s="1"/>
  <c r="M17" i="3"/>
  <c r="Q17" i="3"/>
  <c r="S17" i="3"/>
  <c r="E18" i="3"/>
  <c r="H18" i="3"/>
  <c r="K18" i="3"/>
  <c r="L18" i="3"/>
  <c r="N18" i="3" s="1"/>
  <c r="M18" i="3"/>
  <c r="Q18" i="3"/>
  <c r="S18" i="3"/>
  <c r="E19" i="3"/>
  <c r="H19" i="3"/>
  <c r="K19" i="3"/>
  <c r="L19" i="3"/>
  <c r="N19" i="3" s="1"/>
  <c r="M19" i="3"/>
  <c r="Q19" i="3"/>
  <c r="S19" i="3"/>
  <c r="E20" i="3"/>
  <c r="H20" i="3"/>
  <c r="K20" i="3"/>
  <c r="L20" i="3"/>
  <c r="N20" i="3" s="1"/>
  <c r="M20" i="3"/>
  <c r="Q20" i="3"/>
  <c r="S20" i="3"/>
  <c r="E21" i="3"/>
  <c r="H21" i="3"/>
  <c r="K21" i="3"/>
  <c r="L21" i="3"/>
  <c r="N21" i="3" s="1"/>
  <c r="M21" i="3"/>
  <c r="Q21" i="3"/>
  <c r="S21" i="3"/>
  <c r="E22" i="3"/>
  <c r="H22" i="3"/>
  <c r="K22" i="3"/>
  <c r="L22" i="3"/>
  <c r="N22" i="3" s="1"/>
  <c r="M22" i="3"/>
  <c r="Q22" i="3"/>
  <c r="S22" i="3"/>
  <c r="E23" i="3"/>
  <c r="H23" i="3"/>
  <c r="K23" i="3"/>
  <c r="L23" i="3"/>
  <c r="N23" i="3" s="1"/>
  <c r="M23" i="3"/>
  <c r="Q23" i="3"/>
  <c r="S23" i="3"/>
  <c r="E24" i="3"/>
  <c r="H24" i="3"/>
  <c r="K24" i="3"/>
  <c r="L24" i="3"/>
  <c r="N24" i="3" s="1"/>
  <c r="M24" i="3"/>
  <c r="Q24" i="3"/>
  <c r="S24" i="3"/>
  <c r="E25" i="3"/>
  <c r="H25" i="3"/>
  <c r="K25" i="3"/>
  <c r="L25" i="3"/>
  <c r="N25" i="3" s="1"/>
  <c r="M25" i="3"/>
  <c r="Q25" i="3"/>
  <c r="S25" i="3"/>
  <c r="E26" i="3"/>
  <c r="H26" i="3"/>
  <c r="K26" i="3"/>
  <c r="L26" i="3"/>
  <c r="N26" i="3" s="1"/>
  <c r="M26" i="3"/>
  <c r="Q26" i="3"/>
  <c r="S26" i="3"/>
  <c r="E27" i="3"/>
  <c r="H27" i="3"/>
  <c r="K27" i="3"/>
  <c r="L27" i="3"/>
  <c r="N27" i="3" s="1"/>
  <c r="M27" i="3"/>
  <c r="Q27" i="3"/>
  <c r="S27" i="3"/>
  <c r="E28" i="3"/>
  <c r="H28" i="3"/>
  <c r="K28" i="3"/>
  <c r="L28" i="3"/>
  <c r="N28" i="3" s="1"/>
  <c r="M28" i="3"/>
  <c r="Q28" i="3"/>
  <c r="S28" i="3"/>
  <c r="E29" i="3"/>
  <c r="H29" i="3"/>
  <c r="K29" i="3"/>
  <c r="L29" i="3"/>
  <c r="N29" i="3" s="1"/>
  <c r="M29" i="3"/>
  <c r="Q29" i="3"/>
  <c r="S29" i="3"/>
  <c r="E30" i="3"/>
  <c r="H30" i="3"/>
  <c r="K30" i="3"/>
  <c r="L30" i="3"/>
  <c r="N30" i="3" s="1"/>
  <c r="M30" i="3"/>
  <c r="Q30" i="3"/>
  <c r="S30" i="3"/>
  <c r="E31" i="3"/>
  <c r="H31" i="3"/>
  <c r="K31" i="3"/>
  <c r="L31" i="3"/>
  <c r="N31" i="3" s="1"/>
  <c r="M31" i="3"/>
  <c r="Q31" i="3"/>
  <c r="S31" i="3"/>
  <c r="E32" i="3"/>
  <c r="H32" i="3"/>
  <c r="K32" i="3"/>
  <c r="L32" i="3"/>
  <c r="N32" i="3" s="1"/>
  <c r="M32" i="3"/>
  <c r="Q32" i="3"/>
  <c r="S32" i="3"/>
  <c r="E33" i="3"/>
  <c r="H33" i="3"/>
  <c r="K33" i="3"/>
  <c r="L33" i="3"/>
  <c r="N33" i="3" s="1"/>
  <c r="M33" i="3"/>
  <c r="Q33" i="3"/>
  <c r="S33" i="3"/>
  <c r="E34" i="3"/>
  <c r="H34" i="3"/>
  <c r="K34" i="3"/>
  <c r="L34" i="3"/>
  <c r="N34" i="3" s="1"/>
  <c r="M34" i="3"/>
  <c r="Q34" i="3"/>
  <c r="S34" i="3"/>
  <c r="E35" i="3"/>
  <c r="H35" i="3"/>
  <c r="K35" i="3"/>
  <c r="L35" i="3"/>
  <c r="N35" i="3" s="1"/>
  <c r="M35" i="3"/>
  <c r="Q35" i="3"/>
  <c r="S35" i="3"/>
  <c r="E36" i="3"/>
  <c r="H36" i="3"/>
  <c r="K36" i="3"/>
  <c r="L36" i="3"/>
  <c r="N36" i="3" s="1"/>
  <c r="M36" i="3"/>
  <c r="Q36" i="3"/>
  <c r="S36" i="3"/>
  <c r="E37" i="3"/>
  <c r="H37" i="3"/>
  <c r="K37" i="3"/>
  <c r="L37" i="3"/>
  <c r="N37" i="3" s="1"/>
  <c r="M37" i="3"/>
  <c r="Q37" i="3"/>
  <c r="S37" i="3"/>
  <c r="E38" i="3"/>
  <c r="H38" i="3"/>
  <c r="K38" i="3"/>
  <c r="L38" i="3"/>
  <c r="N38" i="3" s="1"/>
  <c r="M38" i="3"/>
  <c r="Q38" i="3"/>
  <c r="S38" i="3"/>
  <c r="E39" i="3"/>
  <c r="H39" i="3"/>
  <c r="K39" i="3"/>
  <c r="L39" i="3"/>
  <c r="N39" i="3" s="1"/>
  <c r="M39" i="3"/>
  <c r="Q39" i="3"/>
  <c r="S39" i="3"/>
  <c r="E40" i="3"/>
  <c r="H40" i="3"/>
  <c r="K40" i="3"/>
  <c r="L40" i="3"/>
  <c r="N40" i="3" s="1"/>
  <c r="M40" i="3"/>
  <c r="Q40" i="3"/>
  <c r="S40" i="3"/>
  <c r="E41" i="3"/>
  <c r="H41" i="3"/>
  <c r="K41" i="3"/>
  <c r="L41" i="3"/>
  <c r="N41" i="3" s="1"/>
  <c r="M41" i="3"/>
  <c r="Q41" i="3"/>
  <c r="S41" i="3"/>
  <c r="E42" i="3"/>
  <c r="H42" i="3"/>
  <c r="K42" i="3"/>
  <c r="L42" i="3"/>
  <c r="N42" i="3" s="1"/>
  <c r="M42" i="3"/>
  <c r="Q42" i="3"/>
  <c r="S42" i="3"/>
  <c r="E43" i="3"/>
  <c r="H43" i="3"/>
  <c r="K43" i="3"/>
  <c r="L43" i="3"/>
  <c r="N43" i="3" s="1"/>
  <c r="M43" i="3"/>
  <c r="Q43" i="3"/>
  <c r="S43" i="3"/>
  <c r="E44" i="3"/>
  <c r="H44" i="3"/>
  <c r="K44" i="3"/>
  <c r="L44" i="3"/>
  <c r="N44" i="3" s="1"/>
  <c r="M44" i="3"/>
  <c r="Q44" i="3"/>
  <c r="S44" i="3"/>
  <c r="E45" i="3"/>
  <c r="H45" i="3"/>
  <c r="K45" i="3"/>
  <c r="L45" i="3"/>
  <c r="N45" i="3" s="1"/>
  <c r="M45" i="3"/>
  <c r="Q45" i="3"/>
  <c r="S45" i="3"/>
  <c r="E46" i="3"/>
  <c r="H46" i="3"/>
  <c r="K46" i="3"/>
  <c r="L46" i="3"/>
  <c r="N46" i="3" s="1"/>
  <c r="M46" i="3"/>
  <c r="Q46" i="3"/>
  <c r="S46" i="3"/>
  <c r="E47" i="3"/>
  <c r="H47" i="3"/>
  <c r="K47" i="3"/>
  <c r="L47" i="3"/>
  <c r="N47" i="3" s="1"/>
  <c r="M47" i="3"/>
  <c r="Q47" i="3"/>
  <c r="S47" i="3"/>
  <c r="E48" i="3"/>
  <c r="H48" i="3"/>
  <c r="K48" i="3"/>
  <c r="L48" i="3"/>
  <c r="N48" i="3" s="1"/>
  <c r="M48" i="3"/>
  <c r="Q48" i="3"/>
  <c r="S48" i="3"/>
  <c r="E49" i="3"/>
  <c r="H49" i="3"/>
  <c r="K49" i="3"/>
  <c r="L49" i="3"/>
  <c r="N49" i="3" s="1"/>
  <c r="M49" i="3"/>
  <c r="Q49" i="3"/>
  <c r="S49" i="3"/>
  <c r="E50" i="3"/>
  <c r="H50" i="3"/>
  <c r="K50" i="3"/>
  <c r="L50" i="3"/>
  <c r="N50" i="3" s="1"/>
  <c r="M50" i="3"/>
  <c r="Q50" i="3"/>
  <c r="S50" i="3"/>
  <c r="E51" i="3"/>
  <c r="H51" i="3"/>
  <c r="K51" i="3"/>
  <c r="L51" i="3"/>
  <c r="N51" i="3" s="1"/>
  <c r="M51" i="3"/>
  <c r="Q51" i="3"/>
  <c r="S51" i="3"/>
  <c r="L52" i="3"/>
  <c r="M52" i="3"/>
  <c r="N52" i="3"/>
  <c r="C54" i="3"/>
  <c r="E54" i="3" s="1"/>
  <c r="D54" i="3"/>
  <c r="F54" i="3"/>
  <c r="H54" i="3" s="1"/>
  <c r="G54" i="3"/>
  <c r="I54" i="3"/>
  <c r="J54" i="3"/>
  <c r="K54" i="3"/>
  <c r="M54" i="3"/>
  <c r="O54" i="3"/>
  <c r="Q54" i="3" s="1"/>
  <c r="P54" i="3"/>
  <c r="R54" i="3"/>
  <c r="S54" i="3" l="1"/>
  <c r="N4" i="3"/>
</calcChain>
</file>

<file path=xl/sharedStrings.xml><?xml version="1.0" encoding="utf-8"?>
<sst xmlns="http://schemas.openxmlformats.org/spreadsheetml/2006/main" count="193" uniqueCount="140">
  <si>
    <r>
      <t xml:space="preserve">RY 2021 MHAC Modeling by Hospital
</t>
    </r>
    <r>
      <rPr>
        <b/>
        <sz val="12"/>
        <color theme="1"/>
        <rFont val="Arial"/>
        <family val="2"/>
      </rPr>
      <t>Updated 12-17-2018</t>
    </r>
  </si>
  <si>
    <t>Model 1:  
Imp &amp; Att</t>
  </si>
  <si>
    <t>Model 2:
Att Only</t>
  </si>
  <si>
    <t>Model 3a:
Expanded</t>
  </si>
  <si>
    <t>Model 3b:
Expanded</t>
  </si>
  <si>
    <t>Model 3c:
Expanded</t>
  </si>
  <si>
    <t>Linear
45-55% Cutpoint</t>
  </si>
  <si>
    <t>Linear
60-70% Cutpoint</t>
  </si>
  <si>
    <t>Non-Linear
65% Cutpoint</t>
  </si>
  <si>
    <t>Hospital ID</t>
  </si>
  <si>
    <t>Hospital Name</t>
  </si>
  <si>
    <t>RY18 estimated Permanent Inpatient Revenue</t>
  </si>
  <si>
    <t>MHAC score</t>
  </si>
  <si>
    <t>% Adjustment</t>
  </si>
  <si>
    <t>$ Adjustment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</si>
  <si>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</si>
  <si>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</si>
  <si>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</si>
  <si>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</si>
  <si>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</si>
  <si>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</si>
  <si>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</si>
  <si>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</si>
  <si>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</si>
  <si>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</si>
  <si>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</si>
  <si>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</si>
  <si>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</si>
  <si>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</si>
  <si>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</si>
  <si>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</si>
  <si>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</si>
  <si>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</si>
  <si>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</si>
  <si>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</si>
  <si>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</si>
  <si>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</si>
  <si>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</si>
  <si>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</si>
  <si>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</si>
  <si>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</si>
  <si>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</si>
  <si>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</si>
  <si>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</si>
  <si>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</si>
  <si>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</si>
  <si>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</si>
  <si>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</si>
  <si>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</si>
  <si>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</si>
  <si>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</si>
  <si>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</si>
  <si>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</si>
  <si>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</si>
  <si>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</si>
  <si>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</si>
  <si>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</si>
  <si>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</si>
  <si>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</si>
  <si>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</si>
  <si>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</si>
  <si>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HC-Germantown</t>
  </si>
  <si>
    <t>State Total</t>
  </si>
  <si>
    <t>Penalty</t>
  </si>
  <si>
    <t>% Inpatient</t>
  </si>
  <si>
    <t>Reward</t>
  </si>
  <si>
    <t>Count penalty</t>
  </si>
  <si>
    <t>Count $0</t>
  </si>
  <si>
    <t>Count reward</t>
  </si>
  <si>
    <t>Statewide</t>
  </si>
  <si>
    <t>unattributed*</t>
  </si>
  <si>
    <t>Levindale</t>
  </si>
  <si>
    <t>UM-St. Joe</t>
  </si>
  <si>
    <t>MedStar Southern MD</t>
  </si>
  <si>
    <t>Atlantic General</t>
  </si>
  <si>
    <t>Ft. Washington</t>
  </si>
  <si>
    <t>UMROI</t>
  </si>
  <si>
    <t>Shady Grove</t>
  </si>
  <si>
    <t>MedStar Good Sam</t>
  </si>
  <si>
    <t>UM-Laurel</t>
  </si>
  <si>
    <t>Doctors</t>
  </si>
  <si>
    <t>UM-Upper Chesapeake</t>
  </si>
  <si>
    <t>Howard County</t>
  </si>
  <si>
    <t>McCready</t>
  </si>
  <si>
    <t>GBMC</t>
  </si>
  <si>
    <t>UM-BWMC</t>
  </si>
  <si>
    <t>Northwest</t>
  </si>
  <si>
    <t>Calvert</t>
  </si>
  <si>
    <t>UMMC Midtown</t>
  </si>
  <si>
    <t>UM-Easton</t>
  </si>
  <si>
    <t>UM-Charles Regional</t>
  </si>
  <si>
    <t>MedStar Harbor</t>
  </si>
  <si>
    <t>Carroll</t>
  </si>
  <si>
    <t>Union of Cecil</t>
  </si>
  <si>
    <t>UM-Chestertown</t>
  </si>
  <si>
    <t>JH Bayview</t>
  </si>
  <si>
    <t>MedStar St. Mary's</t>
  </si>
  <si>
    <t>Western Maryland</t>
  </si>
  <si>
    <t>MedStar Union Mem</t>
  </si>
  <si>
    <t>Anne Arundel</t>
  </si>
  <si>
    <t>Suburban</t>
  </si>
  <si>
    <t>Peninsula</t>
  </si>
  <si>
    <t>MedStar Montgomery</t>
  </si>
  <si>
    <t>Garrett</t>
  </si>
  <si>
    <t>Washington Adventist</t>
  </si>
  <si>
    <t>MedStar Fr Square</t>
  </si>
  <si>
    <t>Bon Secours</t>
  </si>
  <si>
    <t>Sinai</t>
  </si>
  <si>
    <t>St. Agnes</t>
  </si>
  <si>
    <t>UM-Dorchester</t>
  </si>
  <si>
    <t>Johns Hopkins</t>
  </si>
  <si>
    <t>Mercy</t>
  </si>
  <si>
    <t>UM-Harford</t>
  </si>
  <si>
    <t>Frederick</t>
  </si>
  <si>
    <t>Holy Cross</t>
  </si>
  <si>
    <t>UM-PGHC</t>
  </si>
  <si>
    <t>UMMC</t>
  </si>
  <si>
    <t>Meritus</t>
  </si>
  <si>
    <t>direct PSAP as a % of sending readmissions</t>
  </si>
  <si>
    <t>Sending Readmissions (less PQIs)</t>
  </si>
  <si>
    <t>Readmit per capita</t>
  </si>
  <si>
    <t>total Maryland population</t>
  </si>
  <si>
    <t>Total readmits (that are not PQIs)</t>
  </si>
  <si>
    <t>Total Per capita</t>
  </si>
  <si>
    <t>Total attributedPopulation</t>
  </si>
  <si>
    <t>Total attributed PQIs</t>
  </si>
  <si>
    <t>Pediatric cases Per Capita</t>
  </si>
  <si>
    <t>Attributed pediatric Marylanders</t>
  </si>
  <si>
    <t>Attributed Low Birthweight  and PDIs</t>
  </si>
  <si>
    <t>Attributed PQIs per capita</t>
  </si>
  <si>
    <t>Attributed Marylanders (less MPA attributed pop)</t>
  </si>
  <si>
    <t>Attributed PQIs</t>
  </si>
  <si>
    <t>Attributed adult Marylanders</t>
  </si>
  <si>
    <t xml:space="preserve"> Readmits from sending hospital (for reference)</t>
  </si>
  <si>
    <t>Readmissions attribution (direct, psap, adult and pediatric)</t>
  </si>
  <si>
    <t>Total PQI/PDI attribution</t>
  </si>
  <si>
    <t>Pediatric attribution (geographic)</t>
  </si>
  <si>
    <t>Geographic attribution (non-Medicare FFS)</t>
  </si>
  <si>
    <t>MPA attribution</t>
  </si>
  <si>
    <t>2017 Attributed Per Capita PAU
Date:  12-18-2018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</si>
</sst>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wrapText="1"/>
    </xf>
    <xf numFmtId="164" fontId="8" fillId="4" borderId="1" xfId="2" applyNumberFormat="1" applyFont="1" applyFill="1" applyBorder="1" applyAlignment="1" applyProtection="1">
      <alignment horizontal="center" wrapText="1"/>
    </xf>
    <xf numFmtId="2" fontId="7" fillId="0" borderId="1" xfId="1" applyNumberFormat="1" applyFont="1" applyFill="1" applyBorder="1" applyAlignment="1" applyProtection="1">
      <alignment horizontal="center" wrapText="1"/>
    </xf>
    <xf numFmtId="10" fontId="9" fillId="0" borderId="1" xfId="3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 applyProtection="1">
      <alignment horizontal="center" wrapText="1"/>
    </xf>
    <xf numFmtId="2" fontId="8" fillId="4" borderId="1" xfId="2" applyNumberFormat="1" applyFont="1" applyFill="1" applyBorder="1" applyAlignment="1" applyProtection="1">
      <alignment horizontal="center" wrapText="1"/>
    </xf>
    <xf numFmtId="10" fontId="8" fillId="4" borderId="1" xfId="2" applyNumberFormat="1" applyFont="1" applyFill="1" applyBorder="1" applyAlignment="1" applyProtection="1">
      <alignment horizontal="center" wrapText="1"/>
    </xf>
    <xf numFmtId="165" fontId="9" fillId="0" borderId="1" xfId="3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wrapText="1"/>
    </xf>
    <xf numFmtId="164" fontId="8" fillId="4" borderId="0" xfId="2" applyNumberFormat="1" applyFont="1" applyFill="1" applyBorder="1" applyAlignment="1" applyProtection="1">
      <alignment horizontal="center" wrapText="1"/>
    </xf>
    <xf numFmtId="2" fontId="7" fillId="0" borderId="0" xfId="1" applyNumberFormat="1" applyFont="1" applyFill="1" applyBorder="1" applyAlignment="1" applyProtection="1">
      <alignment horizontal="center" wrapText="1"/>
    </xf>
    <xf numFmtId="0" fontId="9" fillId="0" borderId="0" xfId="0" applyFont="1"/>
    <xf numFmtId="2" fontId="9" fillId="0" borderId="0" xfId="0" applyNumberFormat="1" applyFont="1"/>
    <xf numFmtId="0" fontId="10" fillId="5" borderId="1" xfId="0" applyFont="1" applyFill="1" applyBorder="1" applyAlignment="1" applyProtection="1">
      <alignment horizontal="left"/>
    </xf>
    <xf numFmtId="164" fontId="11" fillId="6" borderId="1" xfId="2" applyNumberFormat="1" applyFont="1" applyFill="1" applyBorder="1" applyAlignment="1" applyProtection="1">
      <alignment horizontal="center" wrapText="1"/>
    </xf>
    <xf numFmtId="0" fontId="4" fillId="0" borderId="0" xfId="0" applyFont="1"/>
    <xf numFmtId="0" fontId="9" fillId="0" borderId="1" xfId="0" applyFont="1" applyBorder="1"/>
    <xf numFmtId="164" fontId="4" fillId="0" borderId="1" xfId="2" applyNumberFormat="1" applyFont="1" applyBorder="1"/>
    <xf numFmtId="0" fontId="9" fillId="0" borderId="1" xfId="0" applyFont="1" applyBorder="1" applyAlignment="1">
      <alignment horizontal="right"/>
    </xf>
    <xf numFmtId="10" fontId="4" fillId="0" borderId="1" xfId="3" applyNumberFormat="1" applyFont="1" applyBorder="1"/>
    <xf numFmtId="0" fontId="9" fillId="0" borderId="0" xfId="0" applyFont="1" applyFill="1" applyBorder="1"/>
    <xf numFmtId="2" fontId="10" fillId="0" borderId="0" xfId="0" applyNumberFormat="1" applyFont="1" applyFill="1" applyBorder="1" applyAlignment="1" applyProtection="1">
      <alignment horizontal="center" wrapText="1"/>
    </xf>
    <xf numFmtId="1" fontId="9" fillId="0" borderId="1" xfId="0" applyNumberFormat="1" applyFont="1" applyBorder="1"/>
    <xf numFmtId="1" fontId="0" fillId="0" borderId="0" xfId="0" applyNumberFormat="1"/>
    <xf numFmtId="0" fontId="2" fillId="0" borderId="0" xfId="0" applyFont="1"/>
    <xf numFmtId="166" fontId="2" fillId="2" borderId="1" xfId="3" applyNumberFormat="1" applyFont="1" applyFill="1" applyBorder="1"/>
    <xf numFmtId="1" fontId="2" fillId="2" borderId="1" xfId="0" applyNumberFormat="1" applyFont="1" applyFill="1" applyBorder="1"/>
    <xf numFmtId="0" fontId="2" fillId="2" borderId="1" xfId="0" applyFont="1" applyFill="1" applyBorder="1"/>
    <xf numFmtId="0" fontId="0" fillId="0" borderId="1" xfId="0" applyBorder="1"/>
    <xf numFmtId="1" fontId="0" fillId="0" borderId="1" xfId="0" applyNumberFormat="1" applyBorder="1"/>
    <xf numFmtId="166" fontId="0" fillId="0" borderId="1" xfId="3" applyNumberFormat="1" applyFont="1" applyBorder="1"/>
    <xf numFmtId="0" fontId="12" fillId="0" borderId="0" xfId="0" applyFont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 wrapText="1"/>
    </xf>
    <xf numFmtId="1" fontId="12" fillId="9" borderId="1" xfId="0" applyNumberFormat="1" applyFont="1" applyFill="1" applyBorder="1" applyAlignment="1">
      <alignment horizontal="center" wrapText="1"/>
    </xf>
    <xf numFmtId="1" fontId="12" fillId="10" borderId="1" xfId="0" applyNumberFormat="1" applyFont="1" applyFill="1" applyBorder="1" applyAlignment="1">
      <alignment horizontal="center" wrapText="1"/>
    </xf>
    <xf numFmtId="1" fontId="12" fillId="11" borderId="1" xfId="0" applyNumberFormat="1" applyFont="1" applyFill="1" applyBorder="1" applyAlignment="1">
      <alignment horizontal="center" wrapText="1"/>
    </xf>
    <xf numFmtId="1" fontId="12" fillId="5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7" borderId="2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 wrapText="1"/>
    </xf>
    <xf numFmtId="1" fontId="12" fillId="9" borderId="1" xfId="0" applyNumberFormat="1" applyFont="1" applyFill="1" applyBorder="1" applyAlignment="1">
      <alignment horizontal="center" wrapText="1"/>
    </xf>
    <xf numFmtId="1" fontId="12" fillId="10" borderId="2" xfId="0" applyNumberFormat="1" applyFont="1" applyFill="1" applyBorder="1" applyAlignment="1">
      <alignment horizontal="center" wrapText="1"/>
    </xf>
    <xf numFmtId="1" fontId="12" fillId="10" borderId="4" xfId="0" applyNumberFormat="1" applyFont="1" applyFill="1" applyBorder="1" applyAlignment="1">
      <alignment horizontal="center" wrapText="1"/>
    </xf>
    <xf numFmtId="1" fontId="12" fillId="10" borderId="3" xfId="0" applyNumberFormat="1" applyFont="1" applyFill="1" applyBorder="1" applyAlignment="1">
      <alignment horizontal="center" wrapText="1"/>
    </xf>
    <xf numFmtId="1" fontId="12" fillId="11" borderId="1" xfId="0" applyNumberFormat="1" applyFont="1" applyFill="1" applyBorder="1" applyAlignment="1">
      <alignment horizontal="center" wrapText="1"/>
    </xf>
    <xf numFmtId="1" fontId="12" fillId="5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MHAC\RY2021\Modeling\Revenue\Scaling%20comparison%20current%20cut%20point%202%25%20NE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MHAC"/>
      <sheetName val="MHAC Scaling"/>
      <sheetName val="MHAC Modeling Results"/>
      <sheetName val="Scores table"/>
      <sheetName val="Sheet1"/>
      <sheetName val="Handout by Hosp modeling"/>
    </sheetNames>
    <sheetDataSet>
      <sheetData sheetId="0" refreshError="1"/>
      <sheetData sheetId="1" refreshError="1"/>
      <sheetData sheetId="2">
        <row r="62">
          <cell r="B62">
            <v>0</v>
          </cell>
        </row>
        <row r="63">
          <cell r="B63">
            <v>-0.02</v>
          </cell>
        </row>
        <row r="64">
          <cell r="B64">
            <v>1</v>
          </cell>
        </row>
        <row r="65">
          <cell r="B65">
            <v>0.01</v>
          </cell>
        </row>
        <row r="66">
          <cell r="B66">
            <v>0.65</v>
          </cell>
        </row>
        <row r="67">
          <cell r="B67">
            <v>0.65</v>
          </cell>
        </row>
      </sheetData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C1"/>
    </sheetView>
  </sheetViews>
  <sheetFormatPr defaultRowHeight="15" x14ac:dyDescent="0.25"/>
  <cols>
    <col min="1" max="1" width="10" customWidth="1"/>
    <col min="2" max="2" width="26.28515625" customWidth="1"/>
    <col min="3" max="3" width="17.28515625" bestFit="1" customWidth="1"/>
    <col min="4" max="4" width="7.28515625" bestFit="1" customWidth="1"/>
    <col min="5" max="5" width="14.7109375" bestFit="1" customWidth="1"/>
    <col min="6" max="6" width="14.85546875" bestFit="1" customWidth="1"/>
    <col min="7" max="7" width="7.28515625" bestFit="1" customWidth="1"/>
    <col min="8" max="8" width="14.7109375" bestFit="1" customWidth="1"/>
    <col min="9" max="9" width="14.85546875" bestFit="1" customWidth="1"/>
    <col min="10" max="10" width="7.28515625" bestFit="1" customWidth="1"/>
    <col min="11" max="11" width="14.7109375" bestFit="1" customWidth="1"/>
    <col min="12" max="12" width="14.140625" bestFit="1" customWidth="1"/>
    <col min="13" max="14" width="14.140625" customWidth="1"/>
    <col min="15" max="15" width="14.85546875" bestFit="1" customWidth="1"/>
    <col min="17" max="17" width="14.7109375" bestFit="1" customWidth="1"/>
    <col min="18" max="18" width="13.5703125" bestFit="1" customWidth="1"/>
  </cols>
  <sheetData>
    <row r="1" spans="1:18" ht="51" customHeight="1" x14ac:dyDescent="0.25">
      <c r="A1" s="1" t="s">
        <v>0</v>
      </c>
      <c r="B1" s="1"/>
      <c r="C1" s="1"/>
      <c r="D1" s="2" t="s">
        <v>1</v>
      </c>
      <c r="E1" s="2"/>
      <c r="F1" s="2"/>
      <c r="G1" s="2" t="s">
        <v>2</v>
      </c>
      <c r="H1" s="2"/>
      <c r="I1" s="2"/>
      <c r="J1" s="2" t="s">
        <v>3</v>
      </c>
      <c r="K1" s="2"/>
      <c r="L1" s="2"/>
      <c r="M1" s="2" t="s">
        <v>4</v>
      </c>
      <c r="N1" s="2"/>
      <c r="O1" s="2"/>
      <c r="P1" s="2" t="s">
        <v>5</v>
      </c>
      <c r="Q1" s="2"/>
      <c r="R1" s="2"/>
    </row>
    <row r="2" spans="1:18" ht="37.5" customHeight="1" x14ac:dyDescent="0.25">
      <c r="A2" s="3"/>
      <c r="B2" s="3"/>
      <c r="C2" s="3"/>
      <c r="D2" s="2" t="s">
        <v>6</v>
      </c>
      <c r="E2" s="2"/>
      <c r="F2" s="2"/>
      <c r="G2" s="2" t="s">
        <v>6</v>
      </c>
      <c r="H2" s="2"/>
      <c r="I2" s="2"/>
      <c r="J2" s="2" t="s">
        <v>6</v>
      </c>
      <c r="K2" s="2"/>
      <c r="L2" s="2"/>
      <c r="M2" s="2" t="s">
        <v>7</v>
      </c>
      <c r="N2" s="2"/>
      <c r="O2" s="2"/>
      <c r="P2" s="2" t="s">
        <v>8</v>
      </c>
      <c r="Q2" s="2"/>
      <c r="R2" s="2"/>
    </row>
    <row r="3" spans="1:18" ht="60" x14ac:dyDescent="0.25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5" t="s">
        <v>12</v>
      </c>
      <c r="H3" s="5" t="s">
        <v>13</v>
      </c>
      <c r="I3" s="5" t="s">
        <v>14</v>
      </c>
      <c r="J3" s="4" t="s">
        <v>12</v>
      </c>
      <c r="K3" s="4" t="s">
        <v>13</v>
      </c>
      <c r="L3" s="4" t="s">
        <v>14</v>
      </c>
      <c r="M3" s="4" t="s">
        <v>12</v>
      </c>
      <c r="N3" s="4" t="s">
        <v>13</v>
      </c>
      <c r="O3" s="4" t="s">
        <v>14</v>
      </c>
      <c r="P3" s="4" t="s">
        <v>12</v>
      </c>
      <c r="Q3" s="4" t="s">
        <v>13</v>
      </c>
      <c r="R3" s="4" t="s">
        <v>14</v>
      </c>
    </row>
    <row r="4" spans="1:18" ht="15.75" x14ac:dyDescent="0.25">
      <c r="A4" s="6">
        <v>210001</v>
      </c>
      <c r="B4" s="6" t="s">
        <v>15</v>
      </c>
      <c r="C4" s="7">
        <v>190799459.25308439</v>
      </c>
      <c r="D4" s="8">
        <v>0.32</v>
      </c>
      <c r="E4" s="9">
        <v>-5.7777777777777775E-3</v>
      </c>
      <c r="F4" s="7">
        <v>-1102397</v>
      </c>
      <c r="G4" s="10">
        <v>0.24</v>
      </c>
      <c r="H4" s="9">
        <v>-9.3333333333333341E-3</v>
      </c>
      <c r="I4" s="7">
        <v>-1780795</v>
      </c>
      <c r="J4" s="10">
        <v>0.51</v>
      </c>
      <c r="K4" s="9">
        <v>0</v>
      </c>
      <c r="L4" s="7">
        <v>0</v>
      </c>
      <c r="M4" s="11">
        <v>0.51</v>
      </c>
      <c r="N4" s="12">
        <v>-2.9999999999999992E-3</v>
      </c>
      <c r="O4" s="7">
        <v>-572398</v>
      </c>
      <c r="P4" s="8">
        <v>0.51</v>
      </c>
      <c r="Q4" s="13">
        <v>-2.0000000000000001E-4</v>
      </c>
      <c r="R4" s="7">
        <v>-38159.891850616877</v>
      </c>
    </row>
    <row r="5" spans="1:18" ht="30.75" x14ac:dyDescent="0.25">
      <c r="A5" s="6">
        <v>210002</v>
      </c>
      <c r="B5" s="6" t="s">
        <v>16</v>
      </c>
      <c r="C5" s="7">
        <v>919253797.00466895</v>
      </c>
      <c r="D5" s="8">
        <v>0.46</v>
      </c>
      <c r="E5" s="9">
        <v>0</v>
      </c>
      <c r="F5" s="7">
        <v>0</v>
      </c>
      <c r="G5" s="10">
        <v>0.37</v>
      </c>
      <c r="H5" s="9">
        <v>-3.5555555555555549E-3</v>
      </c>
      <c r="I5" s="7">
        <v>-3268458</v>
      </c>
      <c r="J5" s="10">
        <v>0.6</v>
      </c>
      <c r="K5" s="9">
        <v>1.1111111111111096E-3</v>
      </c>
      <c r="L5" s="7">
        <v>1021393</v>
      </c>
      <c r="M5" s="11">
        <v>0.6</v>
      </c>
      <c r="N5" s="12">
        <v>0</v>
      </c>
      <c r="O5" s="7">
        <v>0</v>
      </c>
      <c r="P5" s="8">
        <v>0.6</v>
      </c>
      <c r="Q5" s="13">
        <v>-9.0000000000000002E-6</v>
      </c>
      <c r="R5" s="7">
        <v>-8273.2841730420205</v>
      </c>
    </row>
    <row r="6" spans="1:18" ht="15.75" x14ac:dyDescent="0.25">
      <c r="A6" s="6">
        <v>210003</v>
      </c>
      <c r="B6" s="6" t="s">
        <v>17</v>
      </c>
      <c r="C6" s="7">
        <v>215464625.47910616</v>
      </c>
      <c r="D6" s="8">
        <v>0.33</v>
      </c>
      <c r="E6" s="9">
        <v>-5.3333333333333323E-3</v>
      </c>
      <c r="F6" s="7">
        <v>-1149145</v>
      </c>
      <c r="G6" s="10">
        <v>0.25</v>
      </c>
      <c r="H6" s="9">
        <v>-8.8888888888888889E-3</v>
      </c>
      <c r="I6" s="7">
        <v>-1915241</v>
      </c>
      <c r="J6" s="10">
        <v>0.51</v>
      </c>
      <c r="K6" s="9">
        <v>0</v>
      </c>
      <c r="L6" s="7">
        <v>0</v>
      </c>
      <c r="M6" s="11">
        <v>0.51</v>
      </c>
      <c r="N6" s="12">
        <v>-2.9999999999999992E-3</v>
      </c>
      <c r="O6" s="7">
        <v>-646394</v>
      </c>
      <c r="P6" s="8">
        <v>0.51</v>
      </c>
      <c r="Q6" s="13">
        <v>-2.0000000000000001E-4</v>
      </c>
      <c r="R6" s="7">
        <v>-43092.925095821236</v>
      </c>
    </row>
    <row r="7" spans="1:18" ht="15.75" x14ac:dyDescent="0.25">
      <c r="A7" s="6">
        <v>210004</v>
      </c>
      <c r="B7" s="6" t="s">
        <v>18</v>
      </c>
      <c r="C7" s="7">
        <v>340412069.37878394</v>
      </c>
      <c r="D7" s="8">
        <v>0.45</v>
      </c>
      <c r="E7" s="9">
        <v>0</v>
      </c>
      <c r="F7" s="7">
        <v>0</v>
      </c>
      <c r="G7" s="10">
        <v>0.44</v>
      </c>
      <c r="H7" s="9">
        <v>-4.4444444444444522E-4</v>
      </c>
      <c r="I7" s="7">
        <v>-151294</v>
      </c>
      <c r="J7" s="10">
        <v>0.59</v>
      </c>
      <c r="K7" s="9">
        <v>8.8888888888888698E-4</v>
      </c>
      <c r="L7" s="7">
        <v>302589</v>
      </c>
      <c r="M7" s="11">
        <v>0.59</v>
      </c>
      <c r="N7" s="12">
        <v>-3.3333333333333479E-4</v>
      </c>
      <c r="O7" s="7">
        <v>-113471</v>
      </c>
      <c r="P7" s="8">
        <v>0.59</v>
      </c>
      <c r="Q7" s="13">
        <v>-1.5999999999999999E-5</v>
      </c>
      <c r="R7" s="7">
        <v>-5446.593110060543</v>
      </c>
    </row>
    <row r="8" spans="1:18" ht="30.75" x14ac:dyDescent="0.25">
      <c r="A8" s="6">
        <v>210005</v>
      </c>
      <c r="B8" s="6" t="s">
        <v>19</v>
      </c>
      <c r="C8" s="7">
        <v>220972342.6920858</v>
      </c>
      <c r="D8" s="8">
        <v>0.72</v>
      </c>
      <c r="E8" s="9">
        <v>3.7777777777777766E-3</v>
      </c>
      <c r="F8" s="7">
        <v>834784</v>
      </c>
      <c r="G8" s="10">
        <v>0.64</v>
      </c>
      <c r="H8" s="9">
        <v>1.9999999999999983E-3</v>
      </c>
      <c r="I8" s="7">
        <v>441945</v>
      </c>
      <c r="J8" s="10">
        <v>0.72</v>
      </c>
      <c r="K8" s="9">
        <v>3.7777777777777766E-3</v>
      </c>
      <c r="L8" s="7">
        <v>834784</v>
      </c>
      <c r="M8" s="11">
        <v>0.72</v>
      </c>
      <c r="N8" s="12">
        <v>6.6666666666666784E-4</v>
      </c>
      <c r="O8" s="7">
        <v>147315</v>
      </c>
      <c r="P8" s="8">
        <v>0.72</v>
      </c>
      <c r="Q8" s="13">
        <v>2.5000000000000001E-5</v>
      </c>
      <c r="R8" s="7">
        <v>5524.3085673021451</v>
      </c>
    </row>
    <row r="9" spans="1:18" ht="15.75" x14ac:dyDescent="0.25">
      <c r="A9" s="6">
        <v>210006</v>
      </c>
      <c r="B9" s="6" t="s">
        <v>20</v>
      </c>
      <c r="C9" s="7">
        <v>48557780.867004141</v>
      </c>
      <c r="D9" s="8">
        <v>0.46</v>
      </c>
      <c r="E9" s="9">
        <v>0</v>
      </c>
      <c r="F9" s="7">
        <v>0</v>
      </c>
      <c r="G9" s="10">
        <v>0.37</v>
      </c>
      <c r="H9" s="9">
        <v>-3.5555555555555549E-3</v>
      </c>
      <c r="I9" s="7">
        <v>-172650</v>
      </c>
      <c r="J9" s="10">
        <v>0.6</v>
      </c>
      <c r="K9" s="9">
        <v>1.1111111111111096E-3</v>
      </c>
      <c r="L9" s="7">
        <v>53953</v>
      </c>
      <c r="M9" s="11">
        <v>0.6</v>
      </c>
      <c r="N9" s="12">
        <v>0</v>
      </c>
      <c r="O9" s="7">
        <v>0</v>
      </c>
      <c r="P9" s="8">
        <v>0.6</v>
      </c>
      <c r="Q9" s="13">
        <v>-9.0000000000000002E-6</v>
      </c>
      <c r="R9" s="7">
        <v>-437.02002780303729</v>
      </c>
    </row>
    <row r="10" spans="1:18" ht="15.75" x14ac:dyDescent="0.25">
      <c r="A10" s="6">
        <v>210008</v>
      </c>
      <c r="B10" s="6" t="s">
        <v>21</v>
      </c>
      <c r="C10" s="7">
        <v>223932822.00735408</v>
      </c>
      <c r="D10" s="8">
        <v>0.41</v>
      </c>
      <c r="E10" s="9">
        <v>-1.7777777777777774E-3</v>
      </c>
      <c r="F10" s="7">
        <v>-398103</v>
      </c>
      <c r="G10" s="10">
        <v>0.36</v>
      </c>
      <c r="H10" s="9">
        <v>-4.0000000000000001E-3</v>
      </c>
      <c r="I10" s="7">
        <v>-895731</v>
      </c>
      <c r="J10" s="10">
        <v>0.52</v>
      </c>
      <c r="K10" s="9">
        <v>0</v>
      </c>
      <c r="L10" s="7">
        <v>0</v>
      </c>
      <c r="M10" s="11">
        <v>0.52</v>
      </c>
      <c r="N10" s="12">
        <v>-2.6666666666666679E-3</v>
      </c>
      <c r="O10" s="7">
        <v>-597154</v>
      </c>
      <c r="P10" s="8">
        <v>0.52</v>
      </c>
      <c r="Q10" s="13">
        <v>-1.6000000000000001E-4</v>
      </c>
      <c r="R10" s="7">
        <v>-35829.251521176659</v>
      </c>
    </row>
    <row r="11" spans="1:18" ht="15.75" x14ac:dyDescent="0.25">
      <c r="A11" s="6">
        <v>210009</v>
      </c>
      <c r="B11" s="6" t="s">
        <v>22</v>
      </c>
      <c r="C11" s="7">
        <v>1378259900.6353612</v>
      </c>
      <c r="D11" s="8">
        <v>0.63</v>
      </c>
      <c r="E11" s="9">
        <v>1.7777777777777757E-3</v>
      </c>
      <c r="F11" s="7">
        <v>2450240</v>
      </c>
      <c r="G11" s="10">
        <v>0.56000000000000005</v>
      </c>
      <c r="H11" s="9">
        <v>2.2222222222222088E-4</v>
      </c>
      <c r="I11" s="7">
        <v>306280</v>
      </c>
      <c r="J11" s="10">
        <v>0.71</v>
      </c>
      <c r="K11" s="9">
        <v>3.555555555555554E-3</v>
      </c>
      <c r="L11" s="7">
        <v>4900480</v>
      </c>
      <c r="M11" s="11">
        <v>0.71</v>
      </c>
      <c r="N11" s="12">
        <v>3.3333333333333479E-4</v>
      </c>
      <c r="O11" s="7">
        <v>459420</v>
      </c>
      <c r="P11" s="8">
        <v>0.71</v>
      </c>
      <c r="Q11" s="13">
        <v>1.5999999999999999E-5</v>
      </c>
      <c r="R11" s="7">
        <v>22052.158410165779</v>
      </c>
    </row>
    <row r="12" spans="1:18" ht="15.75" x14ac:dyDescent="0.25">
      <c r="A12" s="6">
        <v>210010</v>
      </c>
      <c r="B12" s="6" t="s">
        <v>23</v>
      </c>
      <c r="C12" s="7">
        <v>26021221.564630911</v>
      </c>
      <c r="D12" s="8">
        <v>0.81</v>
      </c>
      <c r="E12" s="9">
        <v>5.7777777777777784E-3</v>
      </c>
      <c r="F12" s="7">
        <v>150345</v>
      </c>
      <c r="G12" s="10">
        <v>0.6</v>
      </c>
      <c r="H12" s="9">
        <v>1.1111111111111096E-3</v>
      </c>
      <c r="I12" s="7">
        <v>28912</v>
      </c>
      <c r="J12" s="10">
        <v>0.72</v>
      </c>
      <c r="K12" s="9">
        <v>3.7777777777777766E-3</v>
      </c>
      <c r="L12" s="7">
        <v>98302</v>
      </c>
      <c r="M12" s="11">
        <v>0.72</v>
      </c>
      <c r="N12" s="12">
        <v>6.6666666666666784E-4</v>
      </c>
      <c r="O12" s="7">
        <v>17347</v>
      </c>
      <c r="P12" s="8">
        <v>0.72</v>
      </c>
      <c r="Q12" s="13">
        <v>2.5000000000000001E-5</v>
      </c>
      <c r="R12" s="7">
        <v>650.53053911577285</v>
      </c>
    </row>
    <row r="13" spans="1:18" ht="15.75" x14ac:dyDescent="0.25">
      <c r="A13" s="6">
        <v>210011</v>
      </c>
      <c r="B13" s="6" t="s">
        <v>24</v>
      </c>
      <c r="C13" s="7">
        <v>237889235.61331108</v>
      </c>
      <c r="D13" s="8">
        <v>0.57999999999999996</v>
      </c>
      <c r="E13" s="9">
        <v>6.6666666666666437E-4</v>
      </c>
      <c r="F13" s="7">
        <v>158593</v>
      </c>
      <c r="G13" s="10">
        <v>0.54</v>
      </c>
      <c r="H13" s="9">
        <v>0</v>
      </c>
      <c r="I13" s="7">
        <v>0</v>
      </c>
      <c r="J13" s="10">
        <v>0.68</v>
      </c>
      <c r="K13" s="9">
        <v>2.8888888888888888E-3</v>
      </c>
      <c r="L13" s="7">
        <v>687236</v>
      </c>
      <c r="M13" s="11">
        <v>0.68</v>
      </c>
      <c r="N13" s="12">
        <v>0</v>
      </c>
      <c r="O13" s="7">
        <v>0</v>
      </c>
      <c r="P13" s="8">
        <v>0.68</v>
      </c>
      <c r="Q13" s="13">
        <v>1.9999999999999999E-6</v>
      </c>
      <c r="R13" s="7">
        <v>475.77847122662212</v>
      </c>
    </row>
    <row r="14" spans="1:18" ht="15.75" x14ac:dyDescent="0.25">
      <c r="A14" s="6">
        <v>210012</v>
      </c>
      <c r="B14" s="6" t="s">
        <v>25</v>
      </c>
      <c r="C14" s="7">
        <v>398036507.84646994</v>
      </c>
      <c r="D14" s="8">
        <v>0.33</v>
      </c>
      <c r="E14" s="9">
        <v>-5.3333333333333323E-3</v>
      </c>
      <c r="F14" s="7">
        <v>-2122861</v>
      </c>
      <c r="G14" s="10">
        <v>0.33</v>
      </c>
      <c r="H14" s="9">
        <v>-5.3333333333333323E-3</v>
      </c>
      <c r="I14" s="7">
        <v>-2122861</v>
      </c>
      <c r="J14" s="10">
        <v>0.51</v>
      </c>
      <c r="K14" s="9">
        <v>0</v>
      </c>
      <c r="L14" s="7">
        <v>0</v>
      </c>
      <c r="M14" s="11">
        <v>0.51</v>
      </c>
      <c r="N14" s="12">
        <v>-2.9999999999999992E-3</v>
      </c>
      <c r="O14" s="7">
        <v>-1194110</v>
      </c>
      <c r="P14" s="8">
        <v>0.51</v>
      </c>
      <c r="Q14" s="13">
        <v>-2.0000000000000001E-4</v>
      </c>
      <c r="R14" s="7">
        <v>-79607.301569293995</v>
      </c>
    </row>
    <row r="15" spans="1:18" ht="15.75" x14ac:dyDescent="0.25">
      <c r="A15" s="6">
        <v>210013</v>
      </c>
      <c r="B15" s="6" t="s">
        <v>26</v>
      </c>
      <c r="C15" s="7">
        <v>65798041.904126704</v>
      </c>
      <c r="D15" s="8">
        <v>0.22</v>
      </c>
      <c r="E15" s="9">
        <v>-1.0222222222222223E-2</v>
      </c>
      <c r="F15" s="7">
        <v>-672602</v>
      </c>
      <c r="G15" s="10">
        <v>0.12</v>
      </c>
      <c r="H15" s="9">
        <v>-1.4666666666666668E-2</v>
      </c>
      <c r="I15" s="7">
        <v>-965038</v>
      </c>
      <c r="J15" s="10">
        <v>0.16</v>
      </c>
      <c r="K15" s="9">
        <v>-1.2888888888888889E-2</v>
      </c>
      <c r="L15" s="7">
        <v>-848064</v>
      </c>
      <c r="M15" s="11">
        <v>0.16</v>
      </c>
      <c r="N15" s="12">
        <v>-1.4666666666666668E-2</v>
      </c>
      <c r="O15" s="7">
        <v>-965038</v>
      </c>
      <c r="P15" s="8">
        <v>0.16</v>
      </c>
      <c r="Q15" s="13">
        <v>-8.5679999999999992E-3</v>
      </c>
      <c r="R15" s="7">
        <v>-563757.62303455756</v>
      </c>
    </row>
    <row r="16" spans="1:18" ht="15.75" x14ac:dyDescent="0.25">
      <c r="A16" s="6">
        <v>210015</v>
      </c>
      <c r="B16" s="6" t="s">
        <v>27</v>
      </c>
      <c r="C16" s="7">
        <v>300623972.21283227</v>
      </c>
      <c r="D16" s="8">
        <v>0.27</v>
      </c>
      <c r="E16" s="9">
        <v>-7.9999999999999984E-3</v>
      </c>
      <c r="F16" s="7">
        <v>-2404992</v>
      </c>
      <c r="G16" s="10">
        <v>0.24</v>
      </c>
      <c r="H16" s="9">
        <v>-9.3333333333333341E-3</v>
      </c>
      <c r="I16" s="7">
        <v>-2805824</v>
      </c>
      <c r="J16" s="10">
        <v>0.47</v>
      </c>
      <c r="K16" s="9">
        <v>0</v>
      </c>
      <c r="L16" s="7">
        <v>0</v>
      </c>
      <c r="M16" s="11">
        <v>0.47</v>
      </c>
      <c r="N16" s="12">
        <v>-4.3333333333333349E-3</v>
      </c>
      <c r="O16" s="7">
        <v>-1302704</v>
      </c>
      <c r="P16" s="8">
        <v>0.47</v>
      </c>
      <c r="Q16" s="13">
        <v>-4.2499999999999998E-4</v>
      </c>
      <c r="R16" s="7">
        <v>-127765.18819045371</v>
      </c>
    </row>
    <row r="17" spans="1:18" ht="30.75" x14ac:dyDescent="0.25">
      <c r="A17" s="6">
        <v>210016</v>
      </c>
      <c r="B17" s="6" t="s">
        <v>28</v>
      </c>
      <c r="C17" s="7">
        <v>158337604.14841294</v>
      </c>
      <c r="D17" s="8">
        <v>0.44</v>
      </c>
      <c r="E17" s="9">
        <v>-4.4444444444444522E-4</v>
      </c>
      <c r="F17" s="7">
        <v>-70372</v>
      </c>
      <c r="G17" s="10">
        <v>0.37</v>
      </c>
      <c r="H17" s="9">
        <v>-3.5555555555555549E-3</v>
      </c>
      <c r="I17" s="7">
        <v>-562978</v>
      </c>
      <c r="J17" s="10">
        <v>0.57999999999999996</v>
      </c>
      <c r="K17" s="9">
        <v>6.6666666666666437E-4</v>
      </c>
      <c r="L17" s="7">
        <v>105558</v>
      </c>
      <c r="M17" s="11">
        <v>0.57999999999999996</v>
      </c>
      <c r="N17" s="12">
        <v>-6.6666666666666957E-4</v>
      </c>
      <c r="O17" s="7">
        <v>-105558</v>
      </c>
      <c r="P17" s="8">
        <v>0.57999999999999996</v>
      </c>
      <c r="Q17" s="13">
        <v>-2.5000000000000001E-5</v>
      </c>
      <c r="R17" s="7">
        <v>-3958.4401037103239</v>
      </c>
    </row>
    <row r="18" spans="1:18" ht="15.75" x14ac:dyDescent="0.25">
      <c r="A18" s="6">
        <v>210017</v>
      </c>
      <c r="B18" s="6" t="s">
        <v>29</v>
      </c>
      <c r="C18" s="7">
        <v>21075334.329642437</v>
      </c>
      <c r="D18" s="8">
        <v>0.6</v>
      </c>
      <c r="E18" s="9">
        <v>1.1111111111111096E-3</v>
      </c>
      <c r="F18" s="7">
        <v>23417</v>
      </c>
      <c r="G18" s="10">
        <v>0.53</v>
      </c>
      <c r="H18" s="9">
        <v>0</v>
      </c>
      <c r="I18" s="7">
        <v>0</v>
      </c>
      <c r="J18" s="10">
        <v>0.76</v>
      </c>
      <c r="K18" s="9">
        <v>4.6666666666666662E-3</v>
      </c>
      <c r="L18" s="7">
        <v>98352</v>
      </c>
      <c r="M18" s="11">
        <v>0.76</v>
      </c>
      <c r="N18" s="12">
        <v>2.0000000000000018E-3</v>
      </c>
      <c r="O18" s="7">
        <v>42151</v>
      </c>
      <c r="P18" s="8">
        <v>0.76</v>
      </c>
      <c r="Q18" s="13">
        <v>3.1E-4</v>
      </c>
      <c r="R18" s="7">
        <v>6533.3536421891558</v>
      </c>
    </row>
    <row r="19" spans="1:18" ht="30.75" x14ac:dyDescent="0.25">
      <c r="A19" s="6">
        <v>210018</v>
      </c>
      <c r="B19" s="6" t="s">
        <v>30</v>
      </c>
      <c r="C19" s="7">
        <v>77808657.143376708</v>
      </c>
      <c r="D19" s="8">
        <v>0.55000000000000004</v>
      </c>
      <c r="E19" s="9">
        <v>0</v>
      </c>
      <c r="F19" s="7">
        <v>0</v>
      </c>
      <c r="G19" s="10">
        <v>0.49</v>
      </c>
      <c r="H19" s="9">
        <v>0</v>
      </c>
      <c r="I19" s="7">
        <v>0</v>
      </c>
      <c r="J19" s="10">
        <v>0.68</v>
      </c>
      <c r="K19" s="9">
        <v>2.8888888888888888E-3</v>
      </c>
      <c r="L19" s="7">
        <v>224781</v>
      </c>
      <c r="M19" s="11">
        <v>0.68</v>
      </c>
      <c r="N19" s="12">
        <v>0</v>
      </c>
      <c r="O19" s="7">
        <v>0</v>
      </c>
      <c r="P19" s="8">
        <v>0.68</v>
      </c>
      <c r="Q19" s="13">
        <v>1.9999999999999999E-6</v>
      </c>
      <c r="R19" s="7">
        <v>155.61731428675341</v>
      </c>
    </row>
    <row r="20" spans="1:18" ht="30.75" x14ac:dyDescent="0.25">
      <c r="A20" s="6">
        <v>210019</v>
      </c>
      <c r="B20" s="6" t="s">
        <v>31</v>
      </c>
      <c r="C20" s="7">
        <v>241466813.00006086</v>
      </c>
      <c r="D20" s="8">
        <v>0.59</v>
      </c>
      <c r="E20" s="9">
        <v>8.8888888888888698E-4</v>
      </c>
      <c r="F20" s="7">
        <v>214637</v>
      </c>
      <c r="G20" s="10">
        <v>0.53</v>
      </c>
      <c r="H20" s="9">
        <v>0</v>
      </c>
      <c r="I20" s="7">
        <v>0</v>
      </c>
      <c r="J20" s="10">
        <v>0.66</v>
      </c>
      <c r="K20" s="9">
        <v>2.4444444444444435E-3</v>
      </c>
      <c r="L20" s="7">
        <v>590252</v>
      </c>
      <c r="M20" s="11">
        <v>0.66</v>
      </c>
      <c r="N20" s="12">
        <v>0</v>
      </c>
      <c r="O20" s="7">
        <v>0</v>
      </c>
      <c r="P20" s="8">
        <v>0.66</v>
      </c>
      <c r="Q20" s="13">
        <v>0</v>
      </c>
      <c r="R20" s="7">
        <v>0</v>
      </c>
    </row>
    <row r="21" spans="1:18" ht="15.75" x14ac:dyDescent="0.25">
      <c r="A21" s="6">
        <v>210022</v>
      </c>
      <c r="B21" s="6" t="s">
        <v>32</v>
      </c>
      <c r="C21" s="7">
        <v>197431392.43930957</v>
      </c>
      <c r="D21" s="8">
        <v>0.51</v>
      </c>
      <c r="E21" s="9">
        <v>0</v>
      </c>
      <c r="F21" s="7">
        <v>0</v>
      </c>
      <c r="G21" s="10">
        <v>0.47</v>
      </c>
      <c r="H21" s="9">
        <v>0</v>
      </c>
      <c r="I21" s="7">
        <v>0</v>
      </c>
      <c r="J21" s="10">
        <v>0.66</v>
      </c>
      <c r="K21" s="9">
        <v>2.4444444444444435E-3</v>
      </c>
      <c r="L21" s="7">
        <v>482610</v>
      </c>
      <c r="M21" s="11">
        <v>0.66</v>
      </c>
      <c r="N21" s="12">
        <v>0</v>
      </c>
      <c r="O21" s="7">
        <v>0</v>
      </c>
      <c r="P21" s="8">
        <v>0.66</v>
      </c>
      <c r="Q21" s="13">
        <v>0</v>
      </c>
      <c r="R21" s="7">
        <v>0</v>
      </c>
    </row>
    <row r="22" spans="1:18" ht="15.75" x14ac:dyDescent="0.25">
      <c r="A22" s="6">
        <v>210023</v>
      </c>
      <c r="B22" s="6" t="s">
        <v>33</v>
      </c>
      <c r="C22" s="7">
        <v>299264995.1337893</v>
      </c>
      <c r="D22" s="8">
        <v>0.75</v>
      </c>
      <c r="E22" s="9">
        <v>4.4444444444444436E-3</v>
      </c>
      <c r="F22" s="7">
        <v>1330067</v>
      </c>
      <c r="G22" s="10">
        <v>0.75</v>
      </c>
      <c r="H22" s="9">
        <v>4.4444444444444436E-3</v>
      </c>
      <c r="I22" s="7">
        <v>1330067</v>
      </c>
      <c r="J22" s="10">
        <v>0.78</v>
      </c>
      <c r="K22" s="9">
        <v>5.1111111111111105E-3</v>
      </c>
      <c r="L22" s="7">
        <v>1529577</v>
      </c>
      <c r="M22" s="11">
        <v>0.78</v>
      </c>
      <c r="N22" s="12">
        <v>2.6666666666666696E-3</v>
      </c>
      <c r="O22" s="7">
        <v>798040</v>
      </c>
      <c r="P22" s="8">
        <v>0.78</v>
      </c>
      <c r="Q22" s="13">
        <v>5.1199999999999998E-4</v>
      </c>
      <c r="R22" s="7">
        <v>153223.67750850011</v>
      </c>
    </row>
    <row r="23" spans="1:18" ht="15.75" x14ac:dyDescent="0.25">
      <c r="A23" s="6">
        <v>210024</v>
      </c>
      <c r="B23" s="6" t="s">
        <v>34</v>
      </c>
      <c r="C23" s="7">
        <v>235346414.84312075</v>
      </c>
      <c r="D23" s="8">
        <v>0.32</v>
      </c>
      <c r="E23" s="9">
        <v>-5.7777777777777775E-3</v>
      </c>
      <c r="F23" s="7">
        <v>-1359779</v>
      </c>
      <c r="G23" s="10">
        <v>0.3</v>
      </c>
      <c r="H23" s="9">
        <v>-6.6666666666666662E-3</v>
      </c>
      <c r="I23" s="7">
        <v>-1568976</v>
      </c>
      <c r="J23" s="10">
        <v>0.47</v>
      </c>
      <c r="K23" s="9">
        <v>0</v>
      </c>
      <c r="L23" s="7">
        <v>0</v>
      </c>
      <c r="M23" s="11">
        <v>0.47</v>
      </c>
      <c r="N23" s="12">
        <v>-4.3333333333333349E-3</v>
      </c>
      <c r="O23" s="7">
        <v>-1019834</v>
      </c>
      <c r="P23" s="8">
        <v>0.47</v>
      </c>
      <c r="Q23" s="13">
        <v>-4.2499999999999998E-4</v>
      </c>
      <c r="R23" s="7">
        <v>-100022.22630832631</v>
      </c>
    </row>
    <row r="24" spans="1:18" ht="30.75" x14ac:dyDescent="0.25">
      <c r="A24" s="6">
        <v>210027</v>
      </c>
      <c r="B24" s="6" t="s">
        <v>35</v>
      </c>
      <c r="C24" s="7">
        <v>171000182.60682005</v>
      </c>
      <c r="D24" s="8">
        <v>0.17</v>
      </c>
      <c r="E24" s="9">
        <v>-1.2444444444444444E-2</v>
      </c>
      <c r="F24" s="7">
        <v>-2128002</v>
      </c>
      <c r="G24" s="10">
        <v>0.14000000000000001</v>
      </c>
      <c r="H24" s="9">
        <v>-1.3777777777777778E-2</v>
      </c>
      <c r="I24" s="7">
        <v>-2356003</v>
      </c>
      <c r="J24" s="10">
        <v>0.34</v>
      </c>
      <c r="K24" s="9">
        <v>-4.8888888888888871E-3</v>
      </c>
      <c r="L24" s="7">
        <v>-836001</v>
      </c>
      <c r="M24" s="11">
        <v>0.34</v>
      </c>
      <c r="N24" s="12">
        <v>-8.6666666666666663E-3</v>
      </c>
      <c r="O24" s="7">
        <v>-1482002</v>
      </c>
      <c r="P24" s="8">
        <v>0.34</v>
      </c>
      <c r="Q24" s="13">
        <v>-2.1700000000000001E-3</v>
      </c>
      <c r="R24" s="7">
        <v>-371070.39625679952</v>
      </c>
    </row>
    <row r="25" spans="1:18" ht="15.75" x14ac:dyDescent="0.25">
      <c r="A25" s="6">
        <v>210028</v>
      </c>
      <c r="B25" s="6" t="s">
        <v>36</v>
      </c>
      <c r="C25" s="7">
        <v>76303057.683447212</v>
      </c>
      <c r="D25" s="8">
        <v>0.56999999999999995</v>
      </c>
      <c r="E25" s="9">
        <v>4.4444444444444176E-4</v>
      </c>
      <c r="F25" s="7">
        <v>33912</v>
      </c>
      <c r="G25" s="10">
        <v>0.56999999999999995</v>
      </c>
      <c r="H25" s="9">
        <v>4.4444444444444176E-4</v>
      </c>
      <c r="I25" s="7">
        <v>33912</v>
      </c>
      <c r="J25" s="10">
        <v>0.65</v>
      </c>
      <c r="K25" s="9">
        <v>2.2222222222222218E-3</v>
      </c>
      <c r="L25" s="7">
        <v>169562</v>
      </c>
      <c r="M25" s="11">
        <v>0.65</v>
      </c>
      <c r="N25" s="12">
        <v>0</v>
      </c>
      <c r="O25" s="7">
        <v>0</v>
      </c>
      <c r="P25" s="8">
        <v>0.65</v>
      </c>
      <c r="Q25" s="13">
        <v>0</v>
      </c>
      <c r="R25" s="7">
        <v>0</v>
      </c>
    </row>
    <row r="26" spans="1:18" ht="30.75" x14ac:dyDescent="0.25">
      <c r="A26" s="6">
        <v>210029</v>
      </c>
      <c r="B26" s="6" t="s">
        <v>37</v>
      </c>
      <c r="C26" s="7">
        <v>357620584.54660809</v>
      </c>
      <c r="D26" s="8">
        <v>0.39</v>
      </c>
      <c r="E26" s="9">
        <v>-2.6666666666666644E-3</v>
      </c>
      <c r="F26" s="7">
        <v>-953655</v>
      </c>
      <c r="G26" s="10">
        <v>0.38</v>
      </c>
      <c r="H26" s="9">
        <v>-3.1111111111111096E-3</v>
      </c>
      <c r="I26" s="7">
        <v>-1112597</v>
      </c>
      <c r="J26" s="10">
        <v>0.61</v>
      </c>
      <c r="K26" s="9">
        <v>1.3333333333333322E-3</v>
      </c>
      <c r="L26" s="7">
        <v>476827</v>
      </c>
      <c r="M26" s="11">
        <v>0.61</v>
      </c>
      <c r="N26" s="12">
        <v>0</v>
      </c>
      <c r="O26" s="7">
        <v>0</v>
      </c>
      <c r="P26" s="8">
        <v>0.61</v>
      </c>
      <c r="Q26" s="13">
        <v>-5.0000000000000004E-6</v>
      </c>
      <c r="R26" s="7">
        <v>-1788.1029227330405</v>
      </c>
    </row>
    <row r="27" spans="1:18" ht="15.75" x14ac:dyDescent="0.25">
      <c r="A27" s="6">
        <v>210030</v>
      </c>
      <c r="B27" s="6" t="s">
        <v>38</v>
      </c>
      <c r="C27" s="7">
        <v>21139936.434461944</v>
      </c>
      <c r="D27" s="8">
        <v>0.53</v>
      </c>
      <c r="E27" s="9">
        <v>0</v>
      </c>
      <c r="F27" s="7">
        <v>0</v>
      </c>
      <c r="G27" s="10">
        <v>0.53</v>
      </c>
      <c r="H27" s="9">
        <v>0</v>
      </c>
      <c r="I27" s="7">
        <v>0</v>
      </c>
      <c r="J27" s="10">
        <v>0.53</v>
      </c>
      <c r="K27" s="9">
        <v>0</v>
      </c>
      <c r="L27" s="7">
        <v>0</v>
      </c>
      <c r="M27" s="11">
        <v>0.53</v>
      </c>
      <c r="N27" s="12">
        <v>-2.3333333333333331E-3</v>
      </c>
      <c r="O27" s="7">
        <v>-49327</v>
      </c>
      <c r="P27" s="8">
        <v>0.53</v>
      </c>
      <c r="Q27" s="13">
        <v>-1.26E-4</v>
      </c>
      <c r="R27" s="7">
        <v>-2663.6319907422048</v>
      </c>
    </row>
    <row r="28" spans="1:18" ht="30.75" x14ac:dyDescent="0.25">
      <c r="A28" s="6">
        <v>210032</v>
      </c>
      <c r="B28" s="6" t="s">
        <v>39</v>
      </c>
      <c r="C28" s="7">
        <v>66514319.894027583</v>
      </c>
      <c r="D28" s="8">
        <v>0.71</v>
      </c>
      <c r="E28" s="9">
        <v>3.555555555555554E-3</v>
      </c>
      <c r="F28" s="7">
        <v>236495</v>
      </c>
      <c r="G28" s="10">
        <v>0.45</v>
      </c>
      <c r="H28" s="9">
        <v>0</v>
      </c>
      <c r="I28" s="7">
        <v>0</v>
      </c>
      <c r="J28" s="10">
        <v>0.6</v>
      </c>
      <c r="K28" s="9">
        <v>1.1111111111111096E-3</v>
      </c>
      <c r="L28" s="7">
        <v>73905</v>
      </c>
      <c r="M28" s="11">
        <v>0.6</v>
      </c>
      <c r="N28" s="12">
        <v>0</v>
      </c>
      <c r="O28" s="7">
        <v>0</v>
      </c>
      <c r="P28" s="8">
        <v>0.6</v>
      </c>
      <c r="Q28" s="13">
        <v>-9.0000000000000002E-6</v>
      </c>
      <c r="R28" s="7">
        <v>-598.62887904624824</v>
      </c>
    </row>
    <row r="29" spans="1:18" ht="15.75" x14ac:dyDescent="0.25">
      <c r="A29" s="6">
        <v>210033</v>
      </c>
      <c r="B29" s="6" t="s">
        <v>40</v>
      </c>
      <c r="C29" s="7">
        <v>132801017.25910124</v>
      </c>
      <c r="D29" s="8">
        <v>0.54</v>
      </c>
      <c r="E29" s="9">
        <v>0</v>
      </c>
      <c r="F29" s="7">
        <v>0</v>
      </c>
      <c r="G29" s="10">
        <v>0.49</v>
      </c>
      <c r="H29" s="9">
        <v>0</v>
      </c>
      <c r="I29" s="7">
        <v>0</v>
      </c>
      <c r="J29" s="10">
        <v>0.59</v>
      </c>
      <c r="K29" s="9">
        <v>8.8888888888888698E-4</v>
      </c>
      <c r="L29" s="7">
        <v>118045</v>
      </c>
      <c r="M29" s="11">
        <v>0.59</v>
      </c>
      <c r="N29" s="12">
        <v>-3.3333333333333479E-4</v>
      </c>
      <c r="O29" s="7">
        <v>-44267</v>
      </c>
      <c r="P29" s="8">
        <v>0.59</v>
      </c>
      <c r="Q29" s="13">
        <v>-1.5999999999999999E-5</v>
      </c>
      <c r="R29" s="7">
        <v>-2124.8162761456197</v>
      </c>
    </row>
    <row r="30" spans="1:18" ht="15.75" x14ac:dyDescent="0.25">
      <c r="A30" s="6">
        <v>210034</v>
      </c>
      <c r="B30" s="6" t="s">
        <v>41</v>
      </c>
      <c r="C30" s="7">
        <v>112526839.84491666</v>
      </c>
      <c r="D30" s="8">
        <v>0.39</v>
      </c>
      <c r="E30" s="9">
        <v>-2.6666666666666644E-3</v>
      </c>
      <c r="F30" s="7">
        <v>-300072</v>
      </c>
      <c r="G30" s="10">
        <v>0.35</v>
      </c>
      <c r="H30" s="9">
        <v>-4.4444444444444453E-3</v>
      </c>
      <c r="I30" s="7">
        <v>-500119</v>
      </c>
      <c r="J30" s="10">
        <v>0.45</v>
      </c>
      <c r="K30" s="9">
        <v>0</v>
      </c>
      <c r="L30" s="7">
        <v>0</v>
      </c>
      <c r="M30" s="11">
        <v>0.45</v>
      </c>
      <c r="N30" s="12">
        <v>-5.000000000000001E-3</v>
      </c>
      <c r="O30" s="7">
        <v>-562634</v>
      </c>
      <c r="P30" s="8">
        <v>0.45</v>
      </c>
      <c r="Q30" s="13">
        <v>-5.8299999999999997E-4</v>
      </c>
      <c r="R30" s="7">
        <v>-65603.147629586412</v>
      </c>
    </row>
    <row r="31" spans="1:18" ht="15.75" x14ac:dyDescent="0.25">
      <c r="A31" s="6">
        <v>210035</v>
      </c>
      <c r="B31" s="6" t="s">
        <v>42</v>
      </c>
      <c r="C31" s="7">
        <v>75199111.989704996</v>
      </c>
      <c r="D31" s="8">
        <v>0.64</v>
      </c>
      <c r="E31" s="9">
        <v>1.9999999999999983E-3</v>
      </c>
      <c r="F31" s="7">
        <v>150398</v>
      </c>
      <c r="G31" s="10">
        <v>0.57999999999999996</v>
      </c>
      <c r="H31" s="9">
        <v>6.6666666666666437E-4</v>
      </c>
      <c r="I31" s="7">
        <v>50133</v>
      </c>
      <c r="J31" s="10">
        <v>0.71</v>
      </c>
      <c r="K31" s="9">
        <v>3.555555555555554E-3</v>
      </c>
      <c r="L31" s="7">
        <v>267375</v>
      </c>
      <c r="M31" s="11">
        <v>0.71</v>
      </c>
      <c r="N31" s="12">
        <v>3.3333333333333479E-4</v>
      </c>
      <c r="O31" s="7">
        <v>25066</v>
      </c>
      <c r="P31" s="8">
        <v>0.71</v>
      </c>
      <c r="Q31" s="13">
        <v>1.5999999999999999E-5</v>
      </c>
      <c r="R31" s="7">
        <v>1203.1857918352798</v>
      </c>
    </row>
    <row r="32" spans="1:18" ht="15.75" x14ac:dyDescent="0.25">
      <c r="A32" s="6">
        <v>210037</v>
      </c>
      <c r="B32" s="6" t="s">
        <v>43</v>
      </c>
      <c r="C32" s="7">
        <v>105222294.54594231</v>
      </c>
      <c r="D32" s="8">
        <v>0.78</v>
      </c>
      <c r="E32" s="9">
        <v>5.1111111111111105E-3</v>
      </c>
      <c r="F32" s="7">
        <v>537803</v>
      </c>
      <c r="G32" s="10">
        <v>0.7</v>
      </c>
      <c r="H32" s="9">
        <v>3.3333333333333314E-3</v>
      </c>
      <c r="I32" s="7">
        <v>350741</v>
      </c>
      <c r="J32" s="10">
        <v>0.78</v>
      </c>
      <c r="K32" s="9">
        <v>5.1111111111111105E-3</v>
      </c>
      <c r="L32" s="7">
        <v>537803</v>
      </c>
      <c r="M32" s="11">
        <v>0.78</v>
      </c>
      <c r="N32" s="12">
        <v>2.6666666666666696E-3</v>
      </c>
      <c r="O32" s="7">
        <v>280593</v>
      </c>
      <c r="P32" s="8">
        <v>0.78</v>
      </c>
      <c r="Q32" s="13">
        <v>5.1199999999999998E-4</v>
      </c>
      <c r="R32" s="7">
        <v>53873.81480752246</v>
      </c>
    </row>
    <row r="33" spans="1:18" ht="15.75" x14ac:dyDescent="0.25">
      <c r="A33" s="6">
        <v>210038</v>
      </c>
      <c r="B33" s="6" t="s">
        <v>44</v>
      </c>
      <c r="C33" s="7">
        <v>117217726.72801577</v>
      </c>
      <c r="D33" s="8">
        <v>0.62</v>
      </c>
      <c r="E33" s="9">
        <v>1.5555555555555548E-3</v>
      </c>
      <c r="F33" s="7">
        <v>182339</v>
      </c>
      <c r="G33" s="10">
        <v>0.62</v>
      </c>
      <c r="H33" s="9">
        <v>1.5555555555555548E-3</v>
      </c>
      <c r="I33" s="7">
        <v>182339</v>
      </c>
      <c r="J33" s="10">
        <v>0.76</v>
      </c>
      <c r="K33" s="9">
        <v>4.6666666666666662E-3</v>
      </c>
      <c r="L33" s="7">
        <v>547016</v>
      </c>
      <c r="M33" s="11">
        <v>0.76</v>
      </c>
      <c r="N33" s="12">
        <v>2.0000000000000018E-3</v>
      </c>
      <c r="O33" s="7">
        <v>234435</v>
      </c>
      <c r="P33" s="8">
        <v>0.76</v>
      </c>
      <c r="Q33" s="13">
        <v>3.1E-4</v>
      </c>
      <c r="R33" s="7">
        <v>36337.49528568489</v>
      </c>
    </row>
    <row r="34" spans="1:18" ht="15.75" x14ac:dyDescent="0.25">
      <c r="A34" s="6">
        <v>210039</v>
      </c>
      <c r="B34" s="6" t="s">
        <v>45</v>
      </c>
      <c r="C34" s="7">
        <v>63677722.49892997</v>
      </c>
      <c r="D34" s="8">
        <v>0.26</v>
      </c>
      <c r="E34" s="9">
        <v>-8.4444444444444437E-3</v>
      </c>
      <c r="F34" s="7">
        <v>-537723</v>
      </c>
      <c r="G34" s="10">
        <v>0.24</v>
      </c>
      <c r="H34" s="9">
        <v>-9.3333333333333341E-3</v>
      </c>
      <c r="I34" s="7">
        <v>-594325</v>
      </c>
      <c r="J34" s="10">
        <v>0.47</v>
      </c>
      <c r="K34" s="9">
        <v>0</v>
      </c>
      <c r="L34" s="7">
        <v>0</v>
      </c>
      <c r="M34" s="11">
        <v>0.47</v>
      </c>
      <c r="N34" s="12">
        <v>-4.3333333333333349E-3</v>
      </c>
      <c r="O34" s="7">
        <v>-275937</v>
      </c>
      <c r="P34" s="8">
        <v>0.47</v>
      </c>
      <c r="Q34" s="13">
        <v>-4.2499999999999998E-4</v>
      </c>
      <c r="R34" s="7">
        <v>-27063.032062045237</v>
      </c>
    </row>
    <row r="35" spans="1:18" ht="15.75" x14ac:dyDescent="0.25">
      <c r="A35" s="6">
        <v>210040</v>
      </c>
      <c r="B35" s="6" t="s">
        <v>46</v>
      </c>
      <c r="C35" s="7">
        <v>133828757.60213824</v>
      </c>
      <c r="D35" s="8">
        <v>0.64</v>
      </c>
      <c r="E35" s="9">
        <v>1.9999999999999983E-3</v>
      </c>
      <c r="F35" s="7">
        <v>267658</v>
      </c>
      <c r="G35" s="10">
        <v>0.62</v>
      </c>
      <c r="H35" s="9">
        <v>1.5555555555555548E-3</v>
      </c>
      <c r="I35" s="7">
        <v>208178</v>
      </c>
      <c r="J35" s="10">
        <v>0.69</v>
      </c>
      <c r="K35" s="9">
        <v>3.1111111111111088E-3</v>
      </c>
      <c r="L35" s="7">
        <v>416356</v>
      </c>
      <c r="M35" s="11">
        <v>0.69</v>
      </c>
      <c r="N35" s="12">
        <v>0</v>
      </c>
      <c r="O35" s="7">
        <v>0</v>
      </c>
      <c r="P35" s="8">
        <v>0.69</v>
      </c>
      <c r="Q35" s="13">
        <v>5.0000000000000004E-6</v>
      </c>
      <c r="R35" s="7">
        <v>669.1437880106912</v>
      </c>
    </row>
    <row r="36" spans="1:18" ht="45.75" x14ac:dyDescent="0.25">
      <c r="A36" s="6">
        <v>210043</v>
      </c>
      <c r="B36" s="6" t="s">
        <v>47</v>
      </c>
      <c r="C36" s="7">
        <v>229151791.56866744</v>
      </c>
      <c r="D36" s="8">
        <v>0.34</v>
      </c>
      <c r="E36" s="9">
        <v>-4.8888888888888871E-3</v>
      </c>
      <c r="F36" s="7">
        <v>-1120298</v>
      </c>
      <c r="G36" s="10">
        <v>0.31</v>
      </c>
      <c r="H36" s="9">
        <v>-6.2222222222222227E-3</v>
      </c>
      <c r="I36" s="7">
        <v>-1425833</v>
      </c>
      <c r="J36" s="10">
        <v>0.53</v>
      </c>
      <c r="K36" s="9">
        <v>0</v>
      </c>
      <c r="L36" s="7">
        <v>0</v>
      </c>
      <c r="M36" s="11">
        <v>0.53</v>
      </c>
      <c r="N36" s="12">
        <v>-2.3333333333333331E-3</v>
      </c>
      <c r="O36" s="7">
        <v>-534688</v>
      </c>
      <c r="P36" s="8">
        <v>0.53</v>
      </c>
      <c r="Q36" s="13">
        <v>-1.26E-4</v>
      </c>
      <c r="R36" s="7">
        <v>-28873.125737652099</v>
      </c>
    </row>
    <row r="37" spans="1:18" ht="15.75" x14ac:dyDescent="0.25">
      <c r="A37" s="6">
        <v>210044</v>
      </c>
      <c r="B37" s="6" t="s">
        <v>48</v>
      </c>
      <c r="C37" s="7">
        <v>225145721.81593195</v>
      </c>
      <c r="D37" s="8">
        <v>0.37</v>
      </c>
      <c r="E37" s="9">
        <v>-3.5555555555555549E-3</v>
      </c>
      <c r="F37" s="7">
        <v>-800518</v>
      </c>
      <c r="G37" s="10">
        <v>0.35</v>
      </c>
      <c r="H37" s="9">
        <v>-4.4444444444444453E-3</v>
      </c>
      <c r="I37" s="7">
        <v>-1000648</v>
      </c>
      <c r="J37" s="10">
        <v>0.54</v>
      </c>
      <c r="K37" s="9">
        <v>0</v>
      </c>
      <c r="L37" s="7">
        <v>0</v>
      </c>
      <c r="M37" s="11">
        <v>0.54</v>
      </c>
      <c r="N37" s="12">
        <v>-1.9999999999999983E-3</v>
      </c>
      <c r="O37" s="7">
        <v>-450291</v>
      </c>
      <c r="P37" s="8">
        <v>0.54</v>
      </c>
      <c r="Q37" s="13">
        <v>-9.7E-5</v>
      </c>
      <c r="R37" s="7">
        <v>-21839.135016145399</v>
      </c>
    </row>
    <row r="38" spans="1:18" ht="15.75" x14ac:dyDescent="0.25">
      <c r="A38" s="6">
        <v>210048</v>
      </c>
      <c r="B38" s="6" t="s">
        <v>49</v>
      </c>
      <c r="C38" s="7">
        <v>183348539.02530757</v>
      </c>
      <c r="D38" s="8">
        <v>0.3</v>
      </c>
      <c r="E38" s="9">
        <v>-6.6666666666666662E-3</v>
      </c>
      <c r="F38" s="7">
        <v>-1222324</v>
      </c>
      <c r="G38" s="10">
        <v>0.23</v>
      </c>
      <c r="H38" s="9">
        <v>-9.7777777777777776E-3</v>
      </c>
      <c r="I38" s="7">
        <v>-1792741</v>
      </c>
      <c r="J38" s="10">
        <v>0.48</v>
      </c>
      <c r="K38" s="9">
        <v>0</v>
      </c>
      <c r="L38" s="7">
        <v>0</v>
      </c>
      <c r="M38" s="11">
        <v>0.48</v>
      </c>
      <c r="N38" s="12">
        <v>-4.0000000000000001E-3</v>
      </c>
      <c r="O38" s="7">
        <v>-733394</v>
      </c>
      <c r="P38" s="8">
        <v>0.48</v>
      </c>
      <c r="Q38" s="13">
        <v>-3.5799999999999997E-4</v>
      </c>
      <c r="R38" s="7">
        <v>-65638.776971060099</v>
      </c>
    </row>
    <row r="39" spans="1:18" ht="30.75" x14ac:dyDescent="0.25">
      <c r="A39" s="6">
        <v>210049</v>
      </c>
      <c r="B39" s="6" t="s">
        <v>50</v>
      </c>
      <c r="C39" s="7">
        <v>130150364.25457975</v>
      </c>
      <c r="D39" s="8">
        <v>0.67</v>
      </c>
      <c r="E39" s="9">
        <v>2.6666666666666661E-3</v>
      </c>
      <c r="F39" s="7">
        <v>347068</v>
      </c>
      <c r="G39" s="10">
        <v>0.65</v>
      </c>
      <c r="H39" s="9">
        <v>2.2222222222222218E-3</v>
      </c>
      <c r="I39" s="7">
        <v>289223</v>
      </c>
      <c r="J39" s="10">
        <v>0.72</v>
      </c>
      <c r="K39" s="9">
        <v>3.7777777777777766E-3</v>
      </c>
      <c r="L39" s="7">
        <v>491679</v>
      </c>
      <c r="M39" s="11">
        <v>0.72</v>
      </c>
      <c r="N39" s="12">
        <v>6.6666666666666784E-4</v>
      </c>
      <c r="O39" s="7">
        <v>86767</v>
      </c>
      <c r="P39" s="8">
        <v>0.72</v>
      </c>
      <c r="Q39" s="13">
        <v>2.5000000000000001E-5</v>
      </c>
      <c r="R39" s="7">
        <v>3253.7591063644941</v>
      </c>
    </row>
    <row r="40" spans="1:18" ht="30.75" x14ac:dyDescent="0.25">
      <c r="A40" s="6">
        <v>210051</v>
      </c>
      <c r="B40" s="6" t="s">
        <v>51</v>
      </c>
      <c r="C40" s="7">
        <v>144686191.7581948</v>
      </c>
      <c r="D40" s="8">
        <v>0.61</v>
      </c>
      <c r="E40" s="9">
        <v>1.3333333333333322E-3</v>
      </c>
      <c r="F40" s="7">
        <v>192915</v>
      </c>
      <c r="G40" s="10">
        <v>0.55000000000000004</v>
      </c>
      <c r="H40" s="9">
        <v>0</v>
      </c>
      <c r="I40" s="7">
        <v>0</v>
      </c>
      <c r="J40" s="10">
        <v>0.71</v>
      </c>
      <c r="K40" s="9">
        <v>3.555555555555554E-3</v>
      </c>
      <c r="L40" s="7">
        <v>514440</v>
      </c>
      <c r="M40" s="11">
        <v>0.71</v>
      </c>
      <c r="N40" s="12">
        <v>3.3333333333333479E-4</v>
      </c>
      <c r="O40" s="7">
        <v>48229</v>
      </c>
      <c r="P40" s="8">
        <v>0.71</v>
      </c>
      <c r="Q40" s="13">
        <v>1.5999999999999999E-5</v>
      </c>
      <c r="R40" s="7">
        <v>2314.9790681311169</v>
      </c>
    </row>
    <row r="41" spans="1:18" ht="15.75" x14ac:dyDescent="0.25">
      <c r="A41" s="6">
        <v>210055</v>
      </c>
      <c r="B41" s="6" t="s">
        <v>52</v>
      </c>
      <c r="C41" s="7">
        <v>58931275.742197961</v>
      </c>
      <c r="D41" s="8">
        <v>0.79</v>
      </c>
      <c r="E41" s="9">
        <v>5.3333333333333332E-3</v>
      </c>
      <c r="F41" s="7">
        <v>314300</v>
      </c>
      <c r="G41" s="10">
        <v>0.76</v>
      </c>
      <c r="H41" s="9">
        <v>4.6666666666666662E-3</v>
      </c>
      <c r="I41" s="7">
        <v>275013</v>
      </c>
      <c r="J41" s="10">
        <v>0.79</v>
      </c>
      <c r="K41" s="9">
        <v>5.3333333333333332E-3</v>
      </c>
      <c r="L41" s="7">
        <v>314300</v>
      </c>
      <c r="M41" s="11">
        <v>0.79</v>
      </c>
      <c r="N41" s="12">
        <v>3.0000000000000027E-3</v>
      </c>
      <c r="O41" s="7">
        <v>176794</v>
      </c>
      <c r="P41" s="8">
        <v>0.79</v>
      </c>
      <c r="Q41" s="13">
        <v>6.4000000000000005E-4</v>
      </c>
      <c r="R41" s="7">
        <v>37716.016475006698</v>
      </c>
    </row>
    <row r="42" spans="1:18" ht="15.75" x14ac:dyDescent="0.25">
      <c r="A42" s="6">
        <v>210056</v>
      </c>
      <c r="B42" s="6" t="s">
        <v>53</v>
      </c>
      <c r="C42" s="7">
        <v>140674847.54290357</v>
      </c>
      <c r="D42" s="8">
        <v>0.41</v>
      </c>
      <c r="E42" s="9">
        <v>-1.7777777777777774E-3</v>
      </c>
      <c r="F42" s="7">
        <v>-250089</v>
      </c>
      <c r="G42" s="10">
        <v>0.38</v>
      </c>
      <c r="H42" s="9">
        <v>-3.1111111111111096E-3</v>
      </c>
      <c r="I42" s="7">
        <v>-437655</v>
      </c>
      <c r="J42" s="10">
        <v>0.6</v>
      </c>
      <c r="K42" s="9">
        <v>1.1111111111111096E-3</v>
      </c>
      <c r="L42" s="7">
        <v>156305</v>
      </c>
      <c r="M42" s="11">
        <v>0.6</v>
      </c>
      <c r="N42" s="12">
        <v>0</v>
      </c>
      <c r="O42" s="7">
        <v>0</v>
      </c>
      <c r="P42" s="8">
        <v>0.6</v>
      </c>
      <c r="Q42" s="13">
        <v>-9.0000000000000002E-6</v>
      </c>
      <c r="R42" s="7">
        <v>-1266.0736278861323</v>
      </c>
    </row>
    <row r="43" spans="1:18" ht="15.75" x14ac:dyDescent="0.25">
      <c r="A43" s="6">
        <v>210057</v>
      </c>
      <c r="B43" s="6" t="s">
        <v>54</v>
      </c>
      <c r="C43" s="7">
        <v>231939524.50295067</v>
      </c>
      <c r="D43" s="8">
        <v>0.21</v>
      </c>
      <c r="E43" s="9">
        <v>-1.0666666666666666E-2</v>
      </c>
      <c r="F43" s="7">
        <v>-2474022</v>
      </c>
      <c r="G43" s="10">
        <v>0.13</v>
      </c>
      <c r="H43" s="9">
        <v>-1.4222222222222223E-2</v>
      </c>
      <c r="I43" s="7">
        <v>-3298695</v>
      </c>
      <c r="J43" s="10">
        <v>0.39</v>
      </c>
      <c r="K43" s="9">
        <v>-2.6666666666666644E-3</v>
      </c>
      <c r="L43" s="7">
        <v>-618505</v>
      </c>
      <c r="M43" s="11">
        <v>0.39</v>
      </c>
      <c r="N43" s="12">
        <v>-7.000000000000001E-3</v>
      </c>
      <c r="O43" s="7">
        <v>-1623577</v>
      </c>
      <c r="P43" s="8">
        <v>0.39</v>
      </c>
      <c r="Q43" s="13">
        <v>-1.2800000000000001E-3</v>
      </c>
      <c r="R43" s="7">
        <v>-296882.59136377688</v>
      </c>
    </row>
    <row r="44" spans="1:18" ht="15.75" x14ac:dyDescent="0.25">
      <c r="A44" s="6">
        <v>210058</v>
      </c>
      <c r="B44" s="6" t="s">
        <v>55</v>
      </c>
      <c r="C44" s="7">
        <v>69966358.850384042</v>
      </c>
      <c r="D44" s="8">
        <v>0.34</v>
      </c>
      <c r="E44" s="9">
        <v>-4.8888888888888871E-3</v>
      </c>
      <c r="F44" s="7">
        <v>-342058</v>
      </c>
      <c r="G44" s="10">
        <v>0.28000000000000003</v>
      </c>
      <c r="H44" s="9">
        <v>-7.5555555555555549E-3</v>
      </c>
      <c r="I44" s="7">
        <v>-528635</v>
      </c>
      <c r="J44" s="10">
        <v>0.55000000000000004</v>
      </c>
      <c r="K44" s="9">
        <v>0</v>
      </c>
      <c r="L44" s="7">
        <v>0</v>
      </c>
      <c r="M44" s="11">
        <v>0.55000000000000004</v>
      </c>
      <c r="N44" s="12">
        <v>-1.666666666666667E-3</v>
      </c>
      <c r="O44" s="7">
        <v>-116611</v>
      </c>
      <c r="P44" s="8">
        <v>0.55000000000000004</v>
      </c>
      <c r="Q44" s="13">
        <v>-7.2999999999999999E-5</v>
      </c>
      <c r="R44" s="7">
        <v>-5107.5441960780354</v>
      </c>
    </row>
    <row r="45" spans="1:18" ht="15.75" x14ac:dyDescent="0.25">
      <c r="A45" s="6">
        <v>210060</v>
      </c>
      <c r="B45" s="6" t="s">
        <v>56</v>
      </c>
      <c r="C45" s="7">
        <v>19548527.145282824</v>
      </c>
      <c r="D45" s="8">
        <v>0.82</v>
      </c>
      <c r="E45" s="9">
        <v>5.9999999999999984E-3</v>
      </c>
      <c r="F45" s="7">
        <v>117291</v>
      </c>
      <c r="G45" s="10">
        <v>0.82</v>
      </c>
      <c r="H45" s="9">
        <v>5.9999999999999984E-3</v>
      </c>
      <c r="I45" s="7">
        <v>117291</v>
      </c>
      <c r="J45" s="10">
        <v>0.85</v>
      </c>
      <c r="K45" s="9">
        <v>6.6666666666666662E-3</v>
      </c>
      <c r="L45" s="7">
        <v>130324</v>
      </c>
      <c r="M45" s="11">
        <v>0.85</v>
      </c>
      <c r="N45" s="12">
        <v>5.000000000000001E-3</v>
      </c>
      <c r="O45" s="7">
        <v>97743</v>
      </c>
      <c r="P45" s="8">
        <v>0.85</v>
      </c>
      <c r="Q45" s="13">
        <v>1.866E-3</v>
      </c>
      <c r="R45" s="7">
        <v>36477.551653097747</v>
      </c>
    </row>
    <row r="46" spans="1:18" ht="15.75" x14ac:dyDescent="0.25">
      <c r="A46" s="6">
        <v>210061</v>
      </c>
      <c r="B46" s="6" t="s">
        <v>57</v>
      </c>
      <c r="C46" s="7">
        <v>37316218.679340944</v>
      </c>
      <c r="D46" s="8">
        <v>0.73</v>
      </c>
      <c r="E46" s="9">
        <v>3.9999999999999983E-3</v>
      </c>
      <c r="F46" s="7">
        <v>149265</v>
      </c>
      <c r="G46" s="10">
        <v>0.67</v>
      </c>
      <c r="H46" s="9">
        <v>2.6666666666666661E-3</v>
      </c>
      <c r="I46" s="7">
        <v>99510</v>
      </c>
      <c r="J46" s="10">
        <v>0.73</v>
      </c>
      <c r="K46" s="9">
        <v>3.9999999999999983E-3</v>
      </c>
      <c r="L46" s="7">
        <v>149265</v>
      </c>
      <c r="M46" s="11">
        <v>0.73</v>
      </c>
      <c r="N46" s="12">
        <v>1.0000000000000009E-3</v>
      </c>
      <c r="O46" s="7">
        <v>37316</v>
      </c>
      <c r="P46" s="8">
        <v>0.73</v>
      </c>
      <c r="Q46" s="13">
        <v>3.6999999999999998E-5</v>
      </c>
      <c r="R46" s="7">
        <v>1380.7000911356149</v>
      </c>
    </row>
    <row r="47" spans="1:18" ht="30.75" x14ac:dyDescent="0.25">
      <c r="A47" s="6">
        <v>210062</v>
      </c>
      <c r="B47" s="6" t="s">
        <v>58</v>
      </c>
      <c r="C47" s="7">
        <v>163844002.52998456</v>
      </c>
      <c r="D47" s="8">
        <v>0.13</v>
      </c>
      <c r="E47" s="9">
        <v>-1.4222222222222223E-2</v>
      </c>
      <c r="F47" s="7">
        <v>-2330226</v>
      </c>
      <c r="G47" s="10">
        <v>0.05</v>
      </c>
      <c r="H47" s="9">
        <v>-1.7777777777777778E-2</v>
      </c>
      <c r="I47" s="7">
        <v>-2912782</v>
      </c>
      <c r="J47" s="10">
        <v>0.15</v>
      </c>
      <c r="K47" s="9">
        <v>-1.3333333333333332E-2</v>
      </c>
      <c r="L47" s="7">
        <v>-2184587</v>
      </c>
      <c r="M47" s="11">
        <v>0.15</v>
      </c>
      <c r="N47" s="12">
        <v>-1.4999999999999999E-2</v>
      </c>
      <c r="O47" s="7">
        <v>-2457660</v>
      </c>
      <c r="P47" s="8">
        <v>0.15</v>
      </c>
      <c r="Q47" s="13">
        <v>-9.103E-3</v>
      </c>
      <c r="R47" s="7">
        <v>-1491471.9550304494</v>
      </c>
    </row>
    <row r="48" spans="1:18" ht="15.75" x14ac:dyDescent="0.25">
      <c r="A48" s="6">
        <v>210063</v>
      </c>
      <c r="B48" s="6" t="s">
        <v>59</v>
      </c>
      <c r="C48" s="7">
        <v>237924618.48301899</v>
      </c>
      <c r="D48" s="8">
        <v>0.45</v>
      </c>
      <c r="E48" s="9">
        <v>0</v>
      </c>
      <c r="F48" s="7">
        <v>0</v>
      </c>
      <c r="G48" s="10">
        <v>0.45</v>
      </c>
      <c r="H48" s="9">
        <v>0</v>
      </c>
      <c r="I48" s="7">
        <v>0</v>
      </c>
      <c r="J48" s="10">
        <v>0.56000000000000005</v>
      </c>
      <c r="K48" s="9">
        <v>2.2222222222222088E-4</v>
      </c>
      <c r="L48" s="7">
        <v>52872</v>
      </c>
      <c r="M48" s="11">
        <v>0.56000000000000005</v>
      </c>
      <c r="N48" s="12">
        <v>-1.3333333333333322E-3</v>
      </c>
      <c r="O48" s="7">
        <v>-317233</v>
      </c>
      <c r="P48" s="8">
        <v>0.56000000000000005</v>
      </c>
      <c r="Q48" s="13">
        <v>-5.3000000000000001E-5</v>
      </c>
      <c r="R48" s="7">
        <v>-12610.004779600007</v>
      </c>
    </row>
    <row r="49" spans="1:18" ht="15.75" x14ac:dyDescent="0.25">
      <c r="A49" s="6">
        <v>210064</v>
      </c>
      <c r="B49" s="6" t="s">
        <v>60</v>
      </c>
      <c r="C49" s="7">
        <v>56105766.784084387</v>
      </c>
      <c r="D49" s="8">
        <v>0.57999999999999996</v>
      </c>
      <c r="E49" s="9">
        <v>6.6666666666666437E-4</v>
      </c>
      <c r="F49" s="7">
        <v>37404</v>
      </c>
      <c r="G49" s="10">
        <v>0.57999999999999996</v>
      </c>
      <c r="H49" s="9">
        <v>6.6666666666666437E-4</v>
      </c>
      <c r="I49" s="7">
        <v>37404</v>
      </c>
      <c r="J49" s="10">
        <v>0.66</v>
      </c>
      <c r="K49" s="9">
        <v>2.4444444444444435E-3</v>
      </c>
      <c r="L49" s="7">
        <v>137147</v>
      </c>
      <c r="M49" s="11">
        <v>0.66</v>
      </c>
      <c r="N49" s="12">
        <v>0</v>
      </c>
      <c r="O49" s="7">
        <v>0</v>
      </c>
      <c r="P49" s="8">
        <v>0.66</v>
      </c>
      <c r="Q49" s="13">
        <v>0</v>
      </c>
      <c r="R49" s="7">
        <v>0</v>
      </c>
    </row>
    <row r="50" spans="1:18" ht="15.75" x14ac:dyDescent="0.25">
      <c r="A50" s="6">
        <v>210065</v>
      </c>
      <c r="B50" s="6" t="s">
        <v>61</v>
      </c>
      <c r="C50" s="7">
        <v>60632166.851306401</v>
      </c>
      <c r="D50" s="8">
        <v>0.65</v>
      </c>
      <c r="E50" s="9">
        <v>2.2222222222222218E-3</v>
      </c>
      <c r="F50" s="7">
        <v>134738</v>
      </c>
      <c r="G50" s="10">
        <v>0.61</v>
      </c>
      <c r="H50" s="9">
        <v>1.3333333333333322E-3</v>
      </c>
      <c r="I50" s="7">
        <v>80843</v>
      </c>
      <c r="J50" s="10">
        <v>0.65</v>
      </c>
      <c r="K50" s="9">
        <v>2.2222222222222218E-3</v>
      </c>
      <c r="L50" s="7">
        <v>134738</v>
      </c>
      <c r="M50" s="11">
        <v>0.65</v>
      </c>
      <c r="N50" s="12">
        <v>0</v>
      </c>
      <c r="O50" s="7">
        <v>0</v>
      </c>
      <c r="P50" s="8">
        <v>0.65</v>
      </c>
      <c r="Q50" s="13">
        <v>0</v>
      </c>
      <c r="R50" s="7">
        <v>0</v>
      </c>
    </row>
    <row r="51" spans="1:18" ht="15.75" x14ac:dyDescent="0.25">
      <c r="A51" s="14"/>
      <c r="B51" s="14"/>
      <c r="C51" s="15"/>
      <c r="D51" s="16"/>
      <c r="E51" s="17"/>
      <c r="F51" s="17"/>
      <c r="G51" s="16"/>
      <c r="H51" s="17"/>
      <c r="I51" s="17"/>
      <c r="J51" s="16"/>
      <c r="K51" s="17"/>
      <c r="L51" s="17"/>
      <c r="M51" s="18"/>
      <c r="N51" s="17"/>
      <c r="O51" s="17"/>
      <c r="P51" s="16"/>
      <c r="Q51" s="17"/>
      <c r="R51" s="17"/>
    </row>
    <row r="52" spans="1:18" ht="15.75" x14ac:dyDescent="0.25">
      <c r="A52" s="17"/>
      <c r="B52" s="19" t="s">
        <v>62</v>
      </c>
      <c r="C52" s="20">
        <v>9219170454.6647816</v>
      </c>
      <c r="D52" s="17"/>
      <c r="E52" s="19" t="s">
        <v>62</v>
      </c>
      <c r="F52" s="20">
        <v>-13875569</v>
      </c>
      <c r="G52" s="17"/>
      <c r="H52" s="19" t="s">
        <v>62</v>
      </c>
      <c r="I52" s="20">
        <v>-28338088</v>
      </c>
      <c r="J52" s="17"/>
      <c r="K52" s="19" t="s">
        <v>62</v>
      </c>
      <c r="L52" s="20">
        <v>11130669</v>
      </c>
      <c r="N52" s="19" t="s">
        <v>62</v>
      </c>
      <c r="O52" s="20">
        <v>-12713066</v>
      </c>
      <c r="P52" s="17"/>
      <c r="Q52" s="19" t="s">
        <v>62</v>
      </c>
      <c r="R52" s="20">
        <v>-3039108.6372050331</v>
      </c>
    </row>
    <row r="53" spans="1:18" ht="15.75" x14ac:dyDescent="0.25">
      <c r="A53" s="17"/>
      <c r="B53" s="17"/>
      <c r="C53" s="17"/>
      <c r="D53" s="21"/>
      <c r="E53" s="22" t="s">
        <v>63</v>
      </c>
      <c r="F53" s="23">
        <v>-21739238</v>
      </c>
      <c r="G53" s="21"/>
      <c r="H53" s="22" t="s">
        <v>63</v>
      </c>
      <c r="I53" s="23">
        <v>-32169879</v>
      </c>
      <c r="J53" s="21"/>
      <c r="K53" s="22" t="s">
        <v>63</v>
      </c>
      <c r="L53" s="23">
        <v>-4487157</v>
      </c>
      <c r="N53" s="22" t="s">
        <v>63</v>
      </c>
      <c r="O53" s="23">
        <v>-15164282</v>
      </c>
      <c r="P53" s="21"/>
      <c r="Q53" s="22" t="s">
        <v>63</v>
      </c>
      <c r="R53" s="23">
        <v>-3400950.7077246089</v>
      </c>
    </row>
    <row r="54" spans="1:18" ht="15.75" x14ac:dyDescent="0.25">
      <c r="A54" s="17"/>
      <c r="B54" s="17"/>
      <c r="C54" s="17"/>
      <c r="D54" s="21"/>
      <c r="E54" s="24" t="s">
        <v>64</v>
      </c>
      <c r="F54" s="25">
        <v>-2.3580470831841738E-3</v>
      </c>
      <c r="G54" s="21"/>
      <c r="H54" s="24" t="s">
        <v>64</v>
      </c>
      <c r="I54" s="25">
        <v>-3.489454843924971E-3</v>
      </c>
      <c r="J54" s="21"/>
      <c r="K54" s="24" t="s">
        <v>64</v>
      </c>
      <c r="L54" s="25">
        <v>-4.8672025558758994E-4</v>
      </c>
      <c r="N54" s="24" t="s">
        <v>64</v>
      </c>
      <c r="O54" s="25">
        <v>-1.6448640443920927E-3</v>
      </c>
      <c r="P54" s="21"/>
      <c r="Q54" s="24" t="s">
        <v>64</v>
      </c>
      <c r="R54" s="25">
        <v>-3.6889986191802882E-4</v>
      </c>
    </row>
    <row r="55" spans="1:18" ht="15.75" x14ac:dyDescent="0.25">
      <c r="A55" s="17"/>
      <c r="B55" s="17"/>
      <c r="C55" s="17"/>
      <c r="D55" s="21"/>
      <c r="E55" s="22" t="s">
        <v>65</v>
      </c>
      <c r="F55" s="23">
        <v>7863669</v>
      </c>
      <c r="G55" s="21"/>
      <c r="H55" s="22" t="s">
        <v>65</v>
      </c>
      <c r="I55" s="23">
        <v>3831791</v>
      </c>
      <c r="J55" s="21"/>
      <c r="K55" s="22" t="s">
        <v>65</v>
      </c>
      <c r="L55" s="23">
        <v>15617826</v>
      </c>
      <c r="N55" s="22" t="s">
        <v>65</v>
      </c>
      <c r="O55" s="23">
        <v>2451216</v>
      </c>
      <c r="P55" s="21"/>
      <c r="Q55" s="22" t="s">
        <v>65</v>
      </c>
      <c r="R55" s="23">
        <v>361842.07051957538</v>
      </c>
    </row>
    <row r="56" spans="1:18" ht="15.75" x14ac:dyDescent="0.25">
      <c r="A56" s="26"/>
      <c r="B56" s="17"/>
      <c r="C56" s="17"/>
      <c r="D56" s="27"/>
      <c r="E56" s="24" t="s">
        <v>64</v>
      </c>
      <c r="F56" s="25">
        <v>8.5296925994258891E-4</v>
      </c>
      <c r="G56" s="27"/>
      <c r="H56" s="24" t="s">
        <v>64</v>
      </c>
      <c r="I56" s="25">
        <v>4.1563294863055311E-4</v>
      </c>
      <c r="J56" s="27"/>
      <c r="K56" s="24" t="s">
        <v>64</v>
      </c>
      <c r="L56" s="25">
        <v>1.6940597938611256E-3</v>
      </c>
      <c r="N56" s="24" t="s">
        <v>64</v>
      </c>
      <c r="O56" s="25">
        <v>2.6588249040993879E-4</v>
      </c>
      <c r="P56" s="27"/>
      <c r="Q56" s="24" t="s">
        <v>64</v>
      </c>
      <c r="R56" s="25">
        <v>3.9248875188817875E-5</v>
      </c>
    </row>
    <row r="57" spans="1:18" ht="15.75" x14ac:dyDescent="0.25">
      <c r="A57" s="17"/>
      <c r="B57" s="17"/>
      <c r="C57" s="17"/>
      <c r="D57" s="21"/>
      <c r="E57" s="22" t="s">
        <v>66</v>
      </c>
      <c r="F57" s="28">
        <v>19</v>
      </c>
      <c r="G57" s="21"/>
      <c r="H57" s="22" t="s">
        <v>66</v>
      </c>
      <c r="I57" s="28">
        <v>22</v>
      </c>
      <c r="J57" s="21"/>
      <c r="K57" s="22" t="s">
        <v>66</v>
      </c>
      <c r="L57" s="28">
        <v>4</v>
      </c>
      <c r="N57" s="22" t="s">
        <v>66</v>
      </c>
      <c r="O57" s="28">
        <v>21</v>
      </c>
      <c r="P57" s="21"/>
      <c r="Q57" s="22" t="s">
        <v>66</v>
      </c>
      <c r="R57" s="28">
        <v>26</v>
      </c>
    </row>
    <row r="58" spans="1:18" ht="15.75" x14ac:dyDescent="0.25">
      <c r="A58" s="17"/>
      <c r="B58" s="17"/>
      <c r="C58" s="17"/>
      <c r="D58" s="21"/>
      <c r="E58" s="22" t="s">
        <v>67</v>
      </c>
      <c r="F58" s="28">
        <v>8</v>
      </c>
      <c r="G58" s="21"/>
      <c r="H58" s="22" t="s">
        <v>67</v>
      </c>
      <c r="I58" s="28">
        <v>10</v>
      </c>
      <c r="J58" s="21"/>
      <c r="K58" s="22" t="s">
        <v>67</v>
      </c>
      <c r="L58" s="28">
        <v>13</v>
      </c>
      <c r="N58" s="22" t="s">
        <v>67</v>
      </c>
      <c r="O58" s="28">
        <v>13</v>
      </c>
      <c r="P58" s="21"/>
      <c r="Q58" s="22" t="s">
        <v>67</v>
      </c>
      <c r="R58" s="28">
        <v>5</v>
      </c>
    </row>
    <row r="59" spans="1:18" ht="15.75" x14ac:dyDescent="0.25">
      <c r="A59" s="17"/>
      <c r="B59" s="17"/>
      <c r="C59" s="17"/>
      <c r="D59" s="21"/>
      <c r="E59" s="22" t="s">
        <v>68</v>
      </c>
      <c r="F59" s="28">
        <v>20</v>
      </c>
      <c r="G59" s="21"/>
      <c r="H59" s="22" t="s">
        <v>68</v>
      </c>
      <c r="I59" s="28">
        <v>15</v>
      </c>
      <c r="J59" s="21"/>
      <c r="K59" s="22" t="s">
        <v>68</v>
      </c>
      <c r="L59" s="28">
        <v>30</v>
      </c>
      <c r="N59" s="22" t="s">
        <v>68</v>
      </c>
      <c r="O59" s="28">
        <v>13</v>
      </c>
      <c r="P59" s="21"/>
      <c r="Q59" s="22" t="s">
        <v>68</v>
      </c>
      <c r="R59" s="28">
        <v>16</v>
      </c>
    </row>
  </sheetData>
  <mergeCells count="11">
    <mergeCell ref="D2:F2"/>
    <mergeCell ref="G2:I2"/>
    <mergeCell ref="J2:L2"/>
    <mergeCell ref="M2:O2"/>
    <mergeCell ref="P2:R2"/>
    <mergeCell ref="A1:C1"/>
    <mergeCell ref="D1:F1"/>
    <mergeCell ref="G1:I1"/>
    <mergeCell ref="J1:L1"/>
    <mergeCell ref="M1:O1"/>
    <mergeCell ref="P1:R1"/>
  </mergeCells>
  <conditionalFormatting sqref="R4:R50">
    <cfRule type="cellIs" dxfId="3" priority="1" operator="lessThan">
      <formula>0</formula>
    </cfRule>
  </conditionalFormatting>
  <conditionalFormatting sqref="F4:F50">
    <cfRule type="cellIs" dxfId="2" priority="4" operator="lessThan">
      <formula>0</formula>
    </cfRule>
  </conditionalFormatting>
  <conditionalFormatting sqref="I4:I50">
    <cfRule type="cellIs" dxfId="1" priority="3" operator="lessThan">
      <formula>0</formula>
    </cfRule>
  </conditionalFormatting>
  <conditionalFormatting sqref="L4:O50">
    <cfRule type="cellIs" dxfId="0" priority="2" operator="lessThan">
      <formula>0</formula>
    </cfRule>
  </conditionalFormatting>
  <pageMargins left="0.25" right="0.25" top="0.75" bottom="0.75" header="0.3" footer="0.3"/>
  <pageSetup paperSize="5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S11" sqref="S11"/>
    </sheetView>
  </sheetViews>
  <sheetFormatPr defaultColWidth="9.28515625" defaultRowHeight="15" x14ac:dyDescent="0.25"/>
  <cols>
    <col min="1" max="1" width="7.5703125" customWidth="1"/>
    <col min="2" max="2" width="14.5703125" customWidth="1"/>
    <col min="3" max="6" width="9.28515625" style="29"/>
    <col min="7" max="7" width="11" style="29" customWidth="1"/>
    <col min="8" max="14" width="9.28515625" style="29"/>
    <col min="19" max="19" width="11" customWidth="1"/>
  </cols>
  <sheetData>
    <row r="1" spans="1:19" ht="34.5" customHeight="1" x14ac:dyDescent="0.25">
      <c r="A1" s="57" t="s">
        <v>139</v>
      </c>
      <c r="B1" s="56"/>
      <c r="C1" s="56"/>
      <c r="D1" s="56"/>
    </row>
    <row r="2" spans="1:19" s="45" customFormat="1" ht="30.75" customHeight="1" x14ac:dyDescent="0.2">
      <c r="B2" s="55"/>
      <c r="C2" s="54" t="s">
        <v>138</v>
      </c>
      <c r="D2" s="54"/>
      <c r="E2" s="54"/>
      <c r="F2" s="53" t="s">
        <v>137</v>
      </c>
      <c r="G2" s="53"/>
      <c r="H2" s="53"/>
      <c r="I2" s="52" t="s">
        <v>136</v>
      </c>
      <c r="J2" s="51"/>
      <c r="K2" s="50"/>
      <c r="L2" s="49" t="s">
        <v>135</v>
      </c>
      <c r="M2" s="49"/>
      <c r="N2" s="49"/>
      <c r="O2" s="48" t="s">
        <v>134</v>
      </c>
      <c r="P2" s="48"/>
      <c r="Q2" s="48"/>
      <c r="R2" s="47" t="s">
        <v>133</v>
      </c>
      <c r="S2" s="46"/>
    </row>
    <row r="3" spans="1:19" s="37" customFormat="1" ht="63.75" x14ac:dyDescent="0.2">
      <c r="A3" s="44" t="s">
        <v>9</v>
      </c>
      <c r="B3" s="44" t="s">
        <v>10</v>
      </c>
      <c r="C3" s="43" t="s">
        <v>131</v>
      </c>
      <c r="D3" s="43" t="s">
        <v>132</v>
      </c>
      <c r="E3" s="43" t="s">
        <v>129</v>
      </c>
      <c r="F3" s="42" t="s">
        <v>131</v>
      </c>
      <c r="G3" s="42" t="s">
        <v>130</v>
      </c>
      <c r="H3" s="42" t="s">
        <v>129</v>
      </c>
      <c r="I3" s="41" t="s">
        <v>128</v>
      </c>
      <c r="J3" s="41" t="s">
        <v>127</v>
      </c>
      <c r="K3" s="41" t="s">
        <v>126</v>
      </c>
      <c r="L3" s="40" t="s">
        <v>125</v>
      </c>
      <c r="M3" s="40" t="s">
        <v>124</v>
      </c>
      <c r="N3" s="40" t="s">
        <v>123</v>
      </c>
      <c r="O3" s="39" t="s">
        <v>122</v>
      </c>
      <c r="P3" s="39" t="s">
        <v>121</v>
      </c>
      <c r="Q3" s="39" t="s">
        <v>120</v>
      </c>
      <c r="R3" s="38" t="s">
        <v>119</v>
      </c>
      <c r="S3" s="38" t="s">
        <v>118</v>
      </c>
    </row>
    <row r="4" spans="1:19" x14ac:dyDescent="0.25">
      <c r="A4" s="34">
        <v>210001</v>
      </c>
      <c r="B4" s="34" t="s">
        <v>117</v>
      </c>
      <c r="C4" s="35">
        <v>1211</v>
      </c>
      <c r="D4" s="35">
        <v>22443.416666666701</v>
      </c>
      <c r="E4" s="35">
        <f>C4/D4*100000</f>
        <v>5395.7916389735583</v>
      </c>
      <c r="F4" s="35">
        <v>873</v>
      </c>
      <c r="G4" s="35">
        <v>94653.166666666672</v>
      </c>
      <c r="H4" s="35">
        <f>F4/G4*100000</f>
        <v>922.31462585333475</v>
      </c>
      <c r="I4" s="35">
        <v>173</v>
      </c>
      <c r="J4" s="35">
        <v>32975</v>
      </c>
      <c r="K4" s="35">
        <f>I4/J4*100000</f>
        <v>524.63987869598179</v>
      </c>
      <c r="L4" s="35">
        <f>I4+F4+C4</f>
        <v>2257</v>
      </c>
      <c r="M4" s="35">
        <f>J4+G4+D4</f>
        <v>150071.58333333337</v>
      </c>
      <c r="N4" s="35">
        <f>L4/M4*100000</f>
        <v>1503.9489488072077</v>
      </c>
      <c r="O4" s="34">
        <v>1389</v>
      </c>
      <c r="P4" s="34">
        <v>150902</v>
      </c>
      <c r="Q4" s="34">
        <f>O4/P4*100000</f>
        <v>920.46493750911179</v>
      </c>
      <c r="R4" s="34">
        <v>1980</v>
      </c>
      <c r="S4" s="36">
        <f>O4/R4</f>
        <v>0.70151515151515154</v>
      </c>
    </row>
    <row r="5" spans="1:19" x14ac:dyDescent="0.25">
      <c r="A5" s="34">
        <v>210002</v>
      </c>
      <c r="B5" s="34" t="s">
        <v>116</v>
      </c>
      <c r="C5" s="35">
        <v>819.14781281199998</v>
      </c>
      <c r="D5" s="35">
        <v>12264.7013599192</v>
      </c>
      <c r="E5" s="35">
        <f>C5/D5*100000</f>
        <v>6678.9054928720798</v>
      </c>
      <c r="F5" s="35">
        <v>849.71572216979985</v>
      </c>
      <c r="G5" s="35">
        <v>43302.196448416929</v>
      </c>
      <c r="H5" s="35">
        <f>F5/G5*100000</f>
        <v>1962.2924282420881</v>
      </c>
      <c r="I5" s="35">
        <v>170.75488270860001</v>
      </c>
      <c r="J5" s="35">
        <v>13356.0744630516</v>
      </c>
      <c r="K5" s="35">
        <f>I5/J5*100000</f>
        <v>1278.4810625380856</v>
      </c>
      <c r="L5" s="35">
        <f>I5+F5+C5</f>
        <v>1839.6184176903998</v>
      </c>
      <c r="M5" s="35">
        <f>J5+G5+D5</f>
        <v>68922.972271387727</v>
      </c>
      <c r="N5" s="35">
        <f>L5/M5*100000</f>
        <v>2669.093274803658</v>
      </c>
      <c r="O5" s="34">
        <v>926</v>
      </c>
      <c r="P5" s="34">
        <v>63393.671013909996</v>
      </c>
      <c r="Q5" s="34">
        <f>O5/P5*100000</f>
        <v>1460.7136409513416</v>
      </c>
      <c r="R5" s="34">
        <v>4084</v>
      </c>
      <c r="S5" s="36">
        <f>O5/R5</f>
        <v>0.2267384916748286</v>
      </c>
    </row>
    <row r="6" spans="1:19" x14ac:dyDescent="0.25">
      <c r="A6" s="34">
        <v>210003</v>
      </c>
      <c r="B6" s="34" t="s">
        <v>115</v>
      </c>
      <c r="C6" s="35">
        <v>315.84644784199998</v>
      </c>
      <c r="D6" s="35">
        <v>6425.7328701033302</v>
      </c>
      <c r="E6" s="35">
        <f>C6/D6*100000</f>
        <v>4915.3373510362089</v>
      </c>
      <c r="F6" s="35">
        <v>984.82255267689982</v>
      </c>
      <c r="G6" s="35">
        <v>98548.331153981926</v>
      </c>
      <c r="H6" s="35">
        <f>F6/G6*100000</f>
        <v>999.32950781085572</v>
      </c>
      <c r="I6" s="35">
        <v>129.6869314514</v>
      </c>
      <c r="J6" s="35">
        <v>34992.0703620563</v>
      </c>
      <c r="K6" s="35">
        <f>I6/J6*100000</f>
        <v>370.61805749003696</v>
      </c>
      <c r="L6" s="35">
        <f>I6+F6+C6</f>
        <v>1430.3559319702999</v>
      </c>
      <c r="M6" s="35">
        <f>J6+G6+D6</f>
        <v>139966.13438614155</v>
      </c>
      <c r="N6" s="35">
        <f>L6/M6*100000</f>
        <v>1021.9300106011384</v>
      </c>
      <c r="O6" s="34">
        <v>732</v>
      </c>
      <c r="P6" s="34">
        <v>145400.47658362822</v>
      </c>
      <c r="Q6" s="34">
        <f>O6/P6*100000</f>
        <v>503.4371394092264</v>
      </c>
      <c r="R6" s="34">
        <v>1564</v>
      </c>
      <c r="S6" s="36">
        <f>O6/R6</f>
        <v>0.4680306905370844</v>
      </c>
    </row>
    <row r="7" spans="1:19" x14ac:dyDescent="0.25">
      <c r="A7" s="34">
        <v>210004</v>
      </c>
      <c r="B7" s="34" t="s">
        <v>114</v>
      </c>
      <c r="C7" s="35">
        <v>746.738329712</v>
      </c>
      <c r="D7" s="35">
        <v>19479.252034546305</v>
      </c>
      <c r="E7" s="35">
        <f>C7/D7*100000</f>
        <v>3833.5061756358264</v>
      </c>
      <c r="F7" s="35">
        <v>906.85192100400002</v>
      </c>
      <c r="G7" s="35">
        <v>202818.48780780015</v>
      </c>
      <c r="H7" s="35">
        <f>F7/G7*100000</f>
        <v>447.12488038239064</v>
      </c>
      <c r="I7" s="35">
        <v>276.54233609549999</v>
      </c>
      <c r="J7" s="35">
        <v>68035.414913319299</v>
      </c>
      <c r="K7" s="35">
        <f>I7/J7*100000</f>
        <v>406.46821430842959</v>
      </c>
      <c r="L7" s="35">
        <f>I7+F7+C7</f>
        <v>1930.1325868115</v>
      </c>
      <c r="M7" s="35">
        <f>J7+G7+D7</f>
        <v>290333.15475566575</v>
      </c>
      <c r="N7" s="35">
        <f>L7/M7*100000</f>
        <v>664.7992332931567</v>
      </c>
      <c r="O7" s="34">
        <v>1096</v>
      </c>
      <c r="P7" s="34">
        <v>297484.64628591825</v>
      </c>
      <c r="Q7" s="34">
        <f>O7/P7*100000</f>
        <v>368.42237530020736</v>
      </c>
      <c r="R7" s="34">
        <v>2482</v>
      </c>
      <c r="S7" s="36">
        <f>O7/R7</f>
        <v>0.44157937147461723</v>
      </c>
    </row>
    <row r="8" spans="1:19" x14ac:dyDescent="0.25">
      <c r="A8" s="34">
        <v>210005</v>
      </c>
      <c r="B8" s="34" t="s">
        <v>113</v>
      </c>
      <c r="C8" s="35">
        <v>1338</v>
      </c>
      <c r="D8" s="35">
        <v>29434.916666666701</v>
      </c>
      <c r="E8" s="35">
        <f>C8/D8*100000</f>
        <v>4545.6218380098408</v>
      </c>
      <c r="F8" s="35">
        <v>998</v>
      </c>
      <c r="G8" s="35">
        <v>167404.08333333331</v>
      </c>
      <c r="H8" s="35">
        <f>F8/G8*100000</f>
        <v>596.16227999217472</v>
      </c>
      <c r="I8" s="35">
        <v>173</v>
      </c>
      <c r="J8" s="35">
        <v>59851</v>
      </c>
      <c r="K8" s="35">
        <f>I8/J8*100000</f>
        <v>289.05114367345573</v>
      </c>
      <c r="L8" s="35">
        <f>I8+F8+C8</f>
        <v>2509</v>
      </c>
      <c r="M8" s="35">
        <f>J8+G8+D8</f>
        <v>256690</v>
      </c>
      <c r="N8" s="35">
        <f>L8/M8*100000</f>
        <v>977.44360902255642</v>
      </c>
      <c r="O8" s="34">
        <v>1293</v>
      </c>
      <c r="P8" s="34">
        <v>258043</v>
      </c>
      <c r="Q8" s="34">
        <f>O8/P8*100000</f>
        <v>501.07927748476027</v>
      </c>
      <c r="R8" s="34">
        <v>1852</v>
      </c>
      <c r="S8" s="36">
        <f>O8/R8</f>
        <v>0.69816414686825057</v>
      </c>
    </row>
    <row r="9" spans="1:19" x14ac:dyDescent="0.25">
      <c r="A9" s="34">
        <v>210006</v>
      </c>
      <c r="B9" s="34" t="s">
        <v>112</v>
      </c>
      <c r="C9" s="35">
        <v>380.35997430600003</v>
      </c>
      <c r="D9" s="35">
        <v>6364.0106947920804</v>
      </c>
      <c r="E9" s="35">
        <f>C9/D9*100000</f>
        <v>5976.7337383210797</v>
      </c>
      <c r="F9" s="35">
        <v>308.6431918065</v>
      </c>
      <c r="G9" s="35">
        <v>24445.22955274093</v>
      </c>
      <c r="H9" s="35">
        <f>F9/G9*100000</f>
        <v>1262.590687236534</v>
      </c>
      <c r="I9" s="35">
        <v>50.926201180100001</v>
      </c>
      <c r="J9" s="35">
        <v>8041.6334526201999</v>
      </c>
      <c r="K9" s="35">
        <f>I9/J9*100000</f>
        <v>633.28180126771076</v>
      </c>
      <c r="L9" s="35">
        <f>I9+F9+C9</f>
        <v>739.92936729260009</v>
      </c>
      <c r="M9" s="35">
        <f>J9+G9+D9</f>
        <v>38850.873700153214</v>
      </c>
      <c r="N9" s="35">
        <f>L9/M9*100000</f>
        <v>1904.5372647299876</v>
      </c>
      <c r="O9" s="34">
        <v>398</v>
      </c>
      <c r="P9" s="34">
        <v>38906.616368543597</v>
      </c>
      <c r="Q9" s="34">
        <f>O9/P9*100000</f>
        <v>1022.9622546199806</v>
      </c>
      <c r="R9" s="34">
        <v>859</v>
      </c>
      <c r="S9" s="36">
        <f>O9/R9</f>
        <v>0.46332945285215366</v>
      </c>
    </row>
    <row r="10" spans="1:19" x14ac:dyDescent="0.25">
      <c r="A10" s="34">
        <v>210008</v>
      </c>
      <c r="B10" s="34" t="s">
        <v>111</v>
      </c>
      <c r="C10" s="35">
        <v>614.99027146000003</v>
      </c>
      <c r="D10" s="35">
        <v>12281.550953424399</v>
      </c>
      <c r="E10" s="35">
        <f>C10/D10*100000</f>
        <v>5007.4316655302036</v>
      </c>
      <c r="F10" s="35">
        <v>1239.6791015077001</v>
      </c>
      <c r="G10" s="35">
        <v>70043.667970242037</v>
      </c>
      <c r="H10" s="35">
        <f>F10/G10*100000</f>
        <v>1769.8660527520863</v>
      </c>
      <c r="I10" s="35">
        <v>253.29262701379994</v>
      </c>
      <c r="J10" s="35">
        <v>21955.335239363096</v>
      </c>
      <c r="K10" s="35">
        <f>I10/J10*100000</f>
        <v>1153.6723272604775</v>
      </c>
      <c r="L10" s="35">
        <f>I10+F10+C10</f>
        <v>2107.9619999815004</v>
      </c>
      <c r="M10" s="35">
        <f>J10+G10+D10</f>
        <v>104280.55416302953</v>
      </c>
      <c r="N10" s="35">
        <f>L10/M10*100000</f>
        <v>2021.4334464371632</v>
      </c>
      <c r="O10" s="34">
        <v>733</v>
      </c>
      <c r="P10" s="34">
        <v>103228.97919377479</v>
      </c>
      <c r="Q10" s="34">
        <f>O10/P10*100000</f>
        <v>710.07192527212692</v>
      </c>
      <c r="R10" s="34">
        <v>1509</v>
      </c>
      <c r="S10" s="36">
        <f>O10/R10</f>
        <v>0.48575215374420144</v>
      </c>
    </row>
    <row r="11" spans="1:19" x14ac:dyDescent="0.25">
      <c r="A11" s="34">
        <v>210009</v>
      </c>
      <c r="B11" s="34" t="s">
        <v>110</v>
      </c>
      <c r="C11" s="35">
        <v>1256.785710331</v>
      </c>
      <c r="D11" s="35">
        <v>21452.0619108871</v>
      </c>
      <c r="E11" s="35">
        <f>C11/D11*100000</f>
        <v>5858.5776768300802</v>
      </c>
      <c r="F11" s="35">
        <v>1086.7160668045999</v>
      </c>
      <c r="G11" s="35">
        <v>69563.464799725218</v>
      </c>
      <c r="H11" s="35">
        <f>F11/G11*100000</f>
        <v>1562.1937031648436</v>
      </c>
      <c r="I11" s="35">
        <v>237.6631969673</v>
      </c>
      <c r="J11" s="35">
        <v>21829.144362052499</v>
      </c>
      <c r="K11" s="35">
        <f>I11/J11*100000</f>
        <v>1088.7426141193635</v>
      </c>
      <c r="L11" s="35">
        <f>I11+F11+C11</f>
        <v>2581.1649741028996</v>
      </c>
      <c r="M11" s="35">
        <f>J11+G11+D11</f>
        <v>112844.67107266482</v>
      </c>
      <c r="N11" s="35">
        <f>L11/M11*100000</f>
        <v>2287.3609799799874</v>
      </c>
      <c r="O11" s="34">
        <v>1089</v>
      </c>
      <c r="P11" s="34">
        <v>100994.5908599829</v>
      </c>
      <c r="Q11" s="34">
        <f>O11/P11*100000</f>
        <v>1078.2755697379578</v>
      </c>
      <c r="R11" s="34">
        <v>6324</v>
      </c>
      <c r="S11" s="36">
        <f>O11/R11</f>
        <v>0.17220113851992411</v>
      </c>
    </row>
    <row r="12" spans="1:19" x14ac:dyDescent="0.25">
      <c r="A12" s="34">
        <v>210010</v>
      </c>
      <c r="B12" s="34" t="s">
        <v>109</v>
      </c>
      <c r="C12" s="35"/>
      <c r="D12" s="35"/>
      <c r="E12" s="35" t="e">
        <f>C12/D12*100000</f>
        <v>#DIV/0!</v>
      </c>
      <c r="F12" s="35"/>
      <c r="G12" s="35"/>
      <c r="H12" s="35" t="e">
        <f>F12/G12*100000</f>
        <v>#DIV/0!</v>
      </c>
      <c r="I12" s="35"/>
      <c r="J12" s="35"/>
      <c r="K12" s="35" t="e">
        <f>I12/J12*100000</f>
        <v>#DIV/0!</v>
      </c>
      <c r="L12" s="35">
        <f>I12+F12+C12</f>
        <v>0</v>
      </c>
      <c r="M12" s="35">
        <f>J12+G12+D12</f>
        <v>0</v>
      </c>
      <c r="N12" s="35" t="e">
        <f>L12/M12*100000</f>
        <v>#DIV/0!</v>
      </c>
      <c r="O12" s="34">
        <v>0</v>
      </c>
      <c r="P12" s="34">
        <v>0</v>
      </c>
      <c r="Q12" s="34" t="e">
        <f>O12/P12*100000</f>
        <v>#DIV/0!</v>
      </c>
      <c r="R12" s="34">
        <v>352</v>
      </c>
      <c r="S12" s="36">
        <f>O12/R12</f>
        <v>0</v>
      </c>
    </row>
    <row r="13" spans="1:19" x14ac:dyDescent="0.25">
      <c r="A13" s="34">
        <v>210011</v>
      </c>
      <c r="B13" s="34" t="s">
        <v>108</v>
      </c>
      <c r="C13" s="35">
        <v>889.83423411599995</v>
      </c>
      <c r="D13" s="35">
        <v>13667.202750778501</v>
      </c>
      <c r="E13" s="35">
        <f>C13/D13*100000</f>
        <v>6510.7268132487015</v>
      </c>
      <c r="F13" s="35">
        <v>1004.4549101537</v>
      </c>
      <c r="G13" s="35">
        <v>97414.82679418115</v>
      </c>
      <c r="H13" s="35">
        <f>F13/G13*100000</f>
        <v>1031.1109132041272</v>
      </c>
      <c r="I13" s="35">
        <v>244.83087865019999</v>
      </c>
      <c r="J13" s="35">
        <v>33807.961379540298</v>
      </c>
      <c r="K13" s="35">
        <f>I13/J13*100000</f>
        <v>724.18113562554322</v>
      </c>
      <c r="L13" s="35">
        <f>I13+F13+C13</f>
        <v>2139.1200229198998</v>
      </c>
      <c r="M13" s="35">
        <f>J13+G13+D13</f>
        <v>144889.99092449996</v>
      </c>
      <c r="N13" s="35">
        <f>L13/M13*100000</f>
        <v>1476.3752894667264</v>
      </c>
      <c r="O13" s="34">
        <v>941</v>
      </c>
      <c r="P13" s="34">
        <v>152245.65198772019</v>
      </c>
      <c r="Q13" s="34">
        <f>O13/P13*100000</f>
        <v>618.08004873327945</v>
      </c>
      <c r="R13" s="34">
        <v>2070</v>
      </c>
      <c r="S13" s="36">
        <f>O13/R13</f>
        <v>0.45458937198067634</v>
      </c>
    </row>
    <row r="14" spans="1:19" x14ac:dyDescent="0.25">
      <c r="A14" s="34">
        <v>210012</v>
      </c>
      <c r="B14" s="34" t="s">
        <v>107</v>
      </c>
      <c r="C14" s="35">
        <v>1499.0978469239999</v>
      </c>
      <c r="D14" s="35">
        <v>26093.735338009799</v>
      </c>
      <c r="E14" s="35">
        <f>C14/D14*100000</f>
        <v>5745.048869029948</v>
      </c>
      <c r="F14" s="35">
        <v>1548.415142991</v>
      </c>
      <c r="G14" s="35">
        <v>114267.74903071638</v>
      </c>
      <c r="H14" s="35">
        <f>F14/G14*100000</f>
        <v>1355.0762626598776</v>
      </c>
      <c r="I14" s="35">
        <v>333.21333640249998</v>
      </c>
      <c r="J14" s="35">
        <v>41814.7718323843</v>
      </c>
      <c r="K14" s="35">
        <f>I14/J14*100000</f>
        <v>796.87948014686083</v>
      </c>
      <c r="L14" s="35">
        <f>I14+F14+C14</f>
        <v>3380.7263263175</v>
      </c>
      <c r="M14" s="35">
        <f>J14+G14+D14</f>
        <v>182176.25620111049</v>
      </c>
      <c r="N14" s="35">
        <f>L14/M14*100000</f>
        <v>1855.7447588479381</v>
      </c>
      <c r="O14" s="34">
        <v>1052</v>
      </c>
      <c r="P14" s="34">
        <v>181859.87822505139</v>
      </c>
      <c r="Q14" s="34">
        <f>O14/P14*100000</f>
        <v>578.46733994738031</v>
      </c>
      <c r="R14" s="34">
        <v>2060</v>
      </c>
      <c r="S14" s="36">
        <f>O14/R14</f>
        <v>0.51067961165048548</v>
      </c>
    </row>
    <row r="15" spans="1:19" x14ac:dyDescent="0.25">
      <c r="A15" s="34">
        <v>210013</v>
      </c>
      <c r="B15" s="34" t="s">
        <v>106</v>
      </c>
      <c r="C15" s="35">
        <v>94.239433172999995</v>
      </c>
      <c r="D15" s="35">
        <v>1210.1576075565799</v>
      </c>
      <c r="E15" s="35">
        <f>C15/D15*100000</f>
        <v>7787.3685695599697</v>
      </c>
      <c r="F15" s="35">
        <v>301.10081371259997</v>
      </c>
      <c r="G15" s="35">
        <v>13204.638335764012</v>
      </c>
      <c r="H15" s="35">
        <f>F15/G15*100000</f>
        <v>2280.2655101661176</v>
      </c>
      <c r="I15" s="35">
        <v>58.320189204800002</v>
      </c>
      <c r="J15" s="35">
        <v>4483.3585276692011</v>
      </c>
      <c r="K15" s="35">
        <f>I15/J15*100000</f>
        <v>1300.8147540482196</v>
      </c>
      <c r="L15" s="35">
        <f>I15+F15+C15</f>
        <v>453.66043609039997</v>
      </c>
      <c r="M15" s="35">
        <f>J15+G15+D15</f>
        <v>18898.15447098979</v>
      </c>
      <c r="N15" s="35">
        <f>L15/M15*100000</f>
        <v>2400.5541746777749</v>
      </c>
      <c r="O15" s="34">
        <v>449</v>
      </c>
      <c r="P15" s="34">
        <v>19805.717595202004</v>
      </c>
      <c r="Q15" s="34">
        <f>O15/P15*100000</f>
        <v>2267.0221255137535</v>
      </c>
      <c r="R15" s="34">
        <v>861</v>
      </c>
      <c r="S15" s="36">
        <f>O15/R15</f>
        <v>0.521486643437863</v>
      </c>
    </row>
    <row r="16" spans="1:19" x14ac:dyDescent="0.25">
      <c r="A16" s="34">
        <v>210015</v>
      </c>
      <c r="B16" s="34" t="s">
        <v>105</v>
      </c>
      <c r="C16" s="35">
        <v>1804.8243291870001</v>
      </c>
      <c r="D16" s="35">
        <v>24178.618581016501</v>
      </c>
      <c r="E16" s="35">
        <f>C16/D16*100000</f>
        <v>7464.5469224781618</v>
      </c>
      <c r="F16" s="35">
        <v>1383.7729107405</v>
      </c>
      <c r="G16" s="35">
        <v>92798.958743132127</v>
      </c>
      <c r="H16" s="35">
        <f>F16/G16*100000</f>
        <v>1491.1513334657006</v>
      </c>
      <c r="I16" s="35">
        <v>238.34935471120002</v>
      </c>
      <c r="J16" s="35">
        <v>33525.318900203303</v>
      </c>
      <c r="K16" s="35">
        <f>I16/J16*100000</f>
        <v>710.95328107305386</v>
      </c>
      <c r="L16" s="35">
        <f>I16+F16+C16</f>
        <v>3426.9465946386999</v>
      </c>
      <c r="M16" s="35">
        <f>J16+G16+D16</f>
        <v>150502.89622435192</v>
      </c>
      <c r="N16" s="35">
        <f>L16/M16*100000</f>
        <v>2276.9971081023009</v>
      </c>
      <c r="O16" s="34">
        <v>1604</v>
      </c>
      <c r="P16" s="34">
        <v>144606.53823153733</v>
      </c>
      <c r="Q16" s="34">
        <f>O16/P16*100000</f>
        <v>1109.2167889613327</v>
      </c>
      <c r="R16" s="34">
        <v>3714</v>
      </c>
      <c r="S16" s="36">
        <f>O16/R16</f>
        <v>0.43187937533656434</v>
      </c>
    </row>
    <row r="17" spans="1:19" x14ac:dyDescent="0.25">
      <c r="A17" s="34">
        <v>210016</v>
      </c>
      <c r="B17" s="34" t="s">
        <v>104</v>
      </c>
      <c r="C17" s="35">
        <v>584.19493549200001</v>
      </c>
      <c r="D17" s="35">
        <v>13237.743696774</v>
      </c>
      <c r="E17" s="35">
        <f>C17/D17*100000</f>
        <v>4413.1005167773919</v>
      </c>
      <c r="F17" s="35">
        <v>923.07130359990003</v>
      </c>
      <c r="G17" s="35">
        <v>160912.66822261448</v>
      </c>
      <c r="H17" s="35">
        <f>F17/G17*100000</f>
        <v>573.64737891418088</v>
      </c>
      <c r="I17" s="35">
        <v>216.67399085510004</v>
      </c>
      <c r="J17" s="35">
        <v>52155.373310886695</v>
      </c>
      <c r="K17" s="35">
        <f>I17/J17*100000</f>
        <v>415.43944008137782</v>
      </c>
      <c r="L17" s="35">
        <f>I17+F17+C17</f>
        <v>1723.940229947</v>
      </c>
      <c r="M17" s="35">
        <f>J17+G17+D17</f>
        <v>226305.78523027519</v>
      </c>
      <c r="N17" s="35">
        <f>L17/M17*100000</f>
        <v>761.77470593286955</v>
      </c>
      <c r="O17" s="34">
        <v>757</v>
      </c>
      <c r="P17" s="34">
        <v>228925.77361519725</v>
      </c>
      <c r="Q17" s="34">
        <f>O17/P17*100000</f>
        <v>330.67486812229623</v>
      </c>
      <c r="R17" s="34">
        <v>1272</v>
      </c>
      <c r="S17" s="36">
        <f>O17/R17</f>
        <v>0.59512578616352196</v>
      </c>
    </row>
    <row r="18" spans="1:19" x14ac:dyDescent="0.25">
      <c r="A18" s="34">
        <v>210017</v>
      </c>
      <c r="B18" s="34" t="s">
        <v>103</v>
      </c>
      <c r="C18" s="35">
        <v>164</v>
      </c>
      <c r="D18" s="35">
        <v>4523.0833333333303</v>
      </c>
      <c r="E18" s="35">
        <f>C18/D18*100000</f>
        <v>3625.8452014665536</v>
      </c>
      <c r="F18" s="35">
        <v>95</v>
      </c>
      <c r="G18" s="35">
        <v>13726.58333333333</v>
      </c>
      <c r="H18" s="35">
        <f>F18/G18*100000</f>
        <v>692.08773729806535</v>
      </c>
      <c r="I18" s="35">
        <v>30</v>
      </c>
      <c r="J18" s="35">
        <v>4199</v>
      </c>
      <c r="K18" s="35">
        <f>I18/J18*100000</f>
        <v>714.45582281495592</v>
      </c>
      <c r="L18" s="35">
        <f>I18+F18+C18</f>
        <v>289</v>
      </c>
      <c r="M18" s="35">
        <f>J18+G18+D18</f>
        <v>22448.666666666657</v>
      </c>
      <c r="N18" s="35">
        <f>L18/M18*100000</f>
        <v>1287.3815816826543</v>
      </c>
      <c r="O18" s="34">
        <v>91</v>
      </c>
      <c r="P18" s="34">
        <v>22555</v>
      </c>
      <c r="Q18" s="34">
        <f>O18/P18*100000</f>
        <v>403.4582132564841</v>
      </c>
      <c r="R18" s="34">
        <v>162</v>
      </c>
      <c r="S18" s="36">
        <f>O18/R18</f>
        <v>0.56172839506172845</v>
      </c>
    </row>
    <row r="19" spans="1:19" x14ac:dyDescent="0.25">
      <c r="A19" s="34">
        <v>210018</v>
      </c>
      <c r="B19" s="34" t="s">
        <v>102</v>
      </c>
      <c r="C19" s="35">
        <v>623.41137255800004</v>
      </c>
      <c r="D19" s="35">
        <v>14672.2961055737</v>
      </c>
      <c r="E19" s="35">
        <f>C19/D19*100000</f>
        <v>4248.9012494859553</v>
      </c>
      <c r="F19" s="35">
        <v>241.0279606336</v>
      </c>
      <c r="G19" s="35">
        <v>59476.578304154144</v>
      </c>
      <c r="H19" s="35">
        <f>F19/G19*100000</f>
        <v>405.24853228950019</v>
      </c>
      <c r="I19" s="35">
        <v>55.999696433099999</v>
      </c>
      <c r="J19" s="35">
        <v>19414.0475845568</v>
      </c>
      <c r="K19" s="35">
        <f>I19/J19*100000</f>
        <v>288.44936219094166</v>
      </c>
      <c r="L19" s="35">
        <f>I19+F19+C19</f>
        <v>920.43902962469997</v>
      </c>
      <c r="M19" s="35">
        <f>J19+G19+D19</f>
        <v>93562.921994284639</v>
      </c>
      <c r="N19" s="35">
        <f>L19/M19*100000</f>
        <v>983.7647328724147</v>
      </c>
      <c r="O19" s="34">
        <v>576</v>
      </c>
      <c r="P19" s="34">
        <v>89717.692144071392</v>
      </c>
      <c r="Q19" s="34">
        <f>O19/P19*100000</f>
        <v>642.01383944990664</v>
      </c>
      <c r="R19" s="34">
        <v>1076</v>
      </c>
      <c r="S19" s="36">
        <f>O19/R19</f>
        <v>0.53531598513011147</v>
      </c>
    </row>
    <row r="20" spans="1:19" x14ac:dyDescent="0.25">
      <c r="A20" s="34">
        <v>210019</v>
      </c>
      <c r="B20" s="34" t="s">
        <v>101</v>
      </c>
      <c r="C20" s="35">
        <v>1336.03492964</v>
      </c>
      <c r="D20" s="35">
        <v>26449.643948491001</v>
      </c>
      <c r="E20" s="35">
        <f>C20/D20*100000</f>
        <v>5051.2397529503342</v>
      </c>
      <c r="F20" s="35">
        <v>763.41348628990011</v>
      </c>
      <c r="G20" s="35">
        <v>97122.396060589614</v>
      </c>
      <c r="H20" s="35">
        <f>F20/G20*100000</f>
        <v>786.03238517061106</v>
      </c>
      <c r="I20" s="35">
        <v>269.3549164575</v>
      </c>
      <c r="J20" s="35">
        <v>31903.139586385802</v>
      </c>
      <c r="K20" s="35">
        <f>I20/J20*100000</f>
        <v>844.28968418030956</v>
      </c>
      <c r="L20" s="35">
        <f>I20+F20+C20</f>
        <v>2368.8033323874001</v>
      </c>
      <c r="M20" s="35">
        <f>J20+G20+D20</f>
        <v>155475.17959546641</v>
      </c>
      <c r="N20" s="35">
        <f>L20/M20*100000</f>
        <v>1523.5893848463986</v>
      </c>
      <c r="O20" s="34">
        <v>1387</v>
      </c>
      <c r="P20" s="34">
        <v>154338.6737080059</v>
      </c>
      <c r="Q20" s="34">
        <f>O20/P20*100000</f>
        <v>898.67300701577369</v>
      </c>
      <c r="R20" s="34">
        <v>2032</v>
      </c>
      <c r="S20" s="36">
        <f>O20/R20</f>
        <v>0.68257874015748032</v>
      </c>
    </row>
    <row r="21" spans="1:19" x14ac:dyDescent="0.25">
      <c r="A21" s="34">
        <v>210022</v>
      </c>
      <c r="B21" s="34" t="s">
        <v>100</v>
      </c>
      <c r="C21" s="35">
        <v>1047.9529829349999</v>
      </c>
      <c r="D21" s="35">
        <v>38892.970732080197</v>
      </c>
      <c r="E21" s="35">
        <f>C21/D21*100000</f>
        <v>2694.4534274688717</v>
      </c>
      <c r="F21" s="35">
        <v>409.98787105140002</v>
      </c>
      <c r="G21" s="35">
        <v>165687.75327353153</v>
      </c>
      <c r="H21" s="35">
        <f>F21/G21*100000</f>
        <v>247.4460923943829</v>
      </c>
      <c r="I21" s="35">
        <v>115.00610050649999</v>
      </c>
      <c r="J21" s="35">
        <v>55036.652453239505</v>
      </c>
      <c r="K21" s="35">
        <f>I21/J21*100000</f>
        <v>208.96274642468853</v>
      </c>
      <c r="L21" s="35">
        <f>I21+F21+C21</f>
        <v>1572.9469544929</v>
      </c>
      <c r="M21" s="35">
        <f>J21+G21+D21</f>
        <v>259617.37645885124</v>
      </c>
      <c r="N21" s="35">
        <f>L21/M21*100000</f>
        <v>605.87121553560894</v>
      </c>
      <c r="O21" s="34">
        <v>994</v>
      </c>
      <c r="P21" s="34">
        <v>251306.5528588935</v>
      </c>
      <c r="Q21" s="34">
        <f>O21/P21*100000</f>
        <v>395.53286163537592</v>
      </c>
      <c r="R21" s="34">
        <v>1839</v>
      </c>
      <c r="S21" s="36">
        <f>O21/R21</f>
        <v>0.54051114736269712</v>
      </c>
    </row>
    <row r="22" spans="1:19" x14ac:dyDescent="0.25">
      <c r="A22" s="34">
        <v>210023</v>
      </c>
      <c r="B22" s="34" t="s">
        <v>99</v>
      </c>
      <c r="C22" s="35">
        <v>1576</v>
      </c>
      <c r="D22" s="35">
        <v>39355.75</v>
      </c>
      <c r="E22" s="35">
        <f>C22/D22*100000</f>
        <v>4004.497436842139</v>
      </c>
      <c r="F22" s="35">
        <v>1166</v>
      </c>
      <c r="G22" s="35">
        <v>214771.25000000006</v>
      </c>
      <c r="H22" s="35">
        <f>F22/G22*100000</f>
        <v>542.90320515432097</v>
      </c>
      <c r="I22" s="35">
        <v>271</v>
      </c>
      <c r="J22" s="35">
        <v>70511</v>
      </c>
      <c r="K22" s="35">
        <f>I22/J22*100000</f>
        <v>384.33719561486862</v>
      </c>
      <c r="L22" s="35">
        <f>I22+F22+C22</f>
        <v>3013</v>
      </c>
      <c r="M22" s="35">
        <f>J22+G22+D22</f>
        <v>324638.00000000006</v>
      </c>
      <c r="N22" s="35">
        <f>L22/M22*100000</f>
        <v>928.11069560556655</v>
      </c>
      <c r="O22" s="34">
        <v>1234</v>
      </c>
      <c r="P22" s="34">
        <v>327367</v>
      </c>
      <c r="Q22" s="34">
        <f>O22/P22*100000</f>
        <v>376.94697388557796</v>
      </c>
      <c r="R22" s="34">
        <v>2449</v>
      </c>
      <c r="S22" s="36">
        <f>O22/R22</f>
        <v>0.50387913434054721</v>
      </c>
    </row>
    <row r="23" spans="1:19" x14ac:dyDescent="0.25">
      <c r="A23" s="34">
        <v>210024</v>
      </c>
      <c r="B23" s="34" t="s">
        <v>98</v>
      </c>
      <c r="C23" s="35">
        <v>965.24831351199998</v>
      </c>
      <c r="D23" s="35">
        <v>13218.133902638399</v>
      </c>
      <c r="E23" s="35">
        <f>C23/D23*100000</f>
        <v>7302.4552529259227</v>
      </c>
      <c r="F23" s="35">
        <v>1097.1649628410999</v>
      </c>
      <c r="G23" s="35">
        <v>65347.898128957124</v>
      </c>
      <c r="H23" s="35">
        <f>F23/G23*100000</f>
        <v>1678.9598353660306</v>
      </c>
      <c r="I23" s="35">
        <v>188.23620328749999</v>
      </c>
      <c r="J23" s="35">
        <v>18764.2591668065</v>
      </c>
      <c r="K23" s="35">
        <f>I23/J23*100000</f>
        <v>1003.1635228130141</v>
      </c>
      <c r="L23" s="35">
        <f>I23+F23+C23</f>
        <v>2250.6494796406</v>
      </c>
      <c r="M23" s="35">
        <f>J23+G23+D23</f>
        <v>97330.291198402017</v>
      </c>
      <c r="N23" s="35">
        <f>L23/M23*100000</f>
        <v>2312.3833823252257</v>
      </c>
      <c r="O23" s="34">
        <v>782</v>
      </c>
      <c r="P23" s="34">
        <v>95384.202827159796</v>
      </c>
      <c r="Q23" s="34">
        <f>O23/P23*100000</f>
        <v>819.84225565843121</v>
      </c>
      <c r="R23" s="34">
        <v>1705</v>
      </c>
      <c r="S23" s="36">
        <f>O23/R23</f>
        <v>0.4586510263929619</v>
      </c>
    </row>
    <row r="24" spans="1:19" x14ac:dyDescent="0.25">
      <c r="A24" s="34">
        <v>210027</v>
      </c>
      <c r="B24" s="34" t="s">
        <v>97</v>
      </c>
      <c r="C24" s="35">
        <v>896</v>
      </c>
      <c r="D24" s="35">
        <v>16017</v>
      </c>
      <c r="E24" s="35">
        <f>C24/D24*100000</f>
        <v>5594.0563151651368</v>
      </c>
      <c r="F24" s="35">
        <v>393</v>
      </c>
      <c r="G24" s="35">
        <v>49144.833333333336</v>
      </c>
      <c r="H24" s="35">
        <f>F24/G24*100000</f>
        <v>799.67714476598087</v>
      </c>
      <c r="I24" s="35">
        <v>52</v>
      </c>
      <c r="J24" s="35">
        <v>13951</v>
      </c>
      <c r="K24" s="35">
        <f>I24/J24*100000</f>
        <v>372.73313740950471</v>
      </c>
      <c r="L24" s="35">
        <f>I24+F24+C24</f>
        <v>1341</v>
      </c>
      <c r="M24" s="35">
        <f>J24+G24+D24</f>
        <v>79112.833333333343</v>
      </c>
      <c r="N24" s="35">
        <f>L24/M24*100000</f>
        <v>1695.0473690530612</v>
      </c>
      <c r="O24" s="34">
        <v>848</v>
      </c>
      <c r="P24" s="34">
        <v>78415</v>
      </c>
      <c r="Q24" s="34">
        <f>O24/P24*100000</f>
        <v>1081.4257476248167</v>
      </c>
      <c r="R24" s="34">
        <v>1408</v>
      </c>
      <c r="S24" s="36">
        <f>O24/R24</f>
        <v>0.60227272727272729</v>
      </c>
    </row>
    <row r="25" spans="1:19" x14ac:dyDescent="0.25">
      <c r="A25" s="34">
        <v>210028</v>
      </c>
      <c r="B25" s="34" t="s">
        <v>96</v>
      </c>
      <c r="C25" s="35">
        <v>988.62</v>
      </c>
      <c r="D25" s="35">
        <v>15734.0229166667</v>
      </c>
      <c r="E25" s="35">
        <f>C25/D25*100000</f>
        <v>6283.3263001846581</v>
      </c>
      <c r="F25" s="35">
        <v>554</v>
      </c>
      <c r="G25" s="35">
        <v>75013.75</v>
      </c>
      <c r="H25" s="35">
        <f>F25/G25*100000</f>
        <v>738.53126926730101</v>
      </c>
      <c r="I25" s="35">
        <v>102</v>
      </c>
      <c r="J25" s="35">
        <v>28381</v>
      </c>
      <c r="K25" s="35">
        <f>I25/J25*100000</f>
        <v>359.39537014199641</v>
      </c>
      <c r="L25" s="35">
        <f>I25+F25+C25</f>
        <v>1644.62</v>
      </c>
      <c r="M25" s="35">
        <f>J25+G25+D25</f>
        <v>119128.7729166667</v>
      </c>
      <c r="N25" s="35">
        <f>L25/M25*100000</f>
        <v>1380.5396964429822</v>
      </c>
      <c r="O25" s="34">
        <v>629</v>
      </c>
      <c r="P25" s="34">
        <v>116514</v>
      </c>
      <c r="Q25" s="34">
        <f>O25/P25*100000</f>
        <v>539.84928849751964</v>
      </c>
      <c r="R25" s="34">
        <v>995</v>
      </c>
      <c r="S25" s="36">
        <f>O25/R25</f>
        <v>0.63216080402010055</v>
      </c>
    </row>
    <row r="26" spans="1:19" x14ac:dyDescent="0.25">
      <c r="A26" s="34">
        <v>210029</v>
      </c>
      <c r="B26" s="34" t="s">
        <v>95</v>
      </c>
      <c r="C26" s="35">
        <v>1130.75789108</v>
      </c>
      <c r="D26" s="35">
        <v>11829.8383268822</v>
      </c>
      <c r="E26" s="35">
        <f>C26/D26*100000</f>
        <v>9558.5236233572068</v>
      </c>
      <c r="F26" s="35">
        <v>922.30747561309988</v>
      </c>
      <c r="G26" s="35">
        <v>51030.09471241889</v>
      </c>
      <c r="H26" s="35">
        <f>F26/G26*100000</f>
        <v>1807.3795097006619</v>
      </c>
      <c r="I26" s="35">
        <v>164.08301381759998</v>
      </c>
      <c r="J26" s="35">
        <v>16534.616579159596</v>
      </c>
      <c r="K26" s="35">
        <f>I26/J26*100000</f>
        <v>992.36056083944482</v>
      </c>
      <c r="L26" s="35">
        <f>I26+F26+C26</f>
        <v>2217.1483805107</v>
      </c>
      <c r="M26" s="35">
        <f>J26+G26+D26</f>
        <v>79394.549618460675</v>
      </c>
      <c r="N26" s="35">
        <f>L26/M26*100000</f>
        <v>2792.5700078474565</v>
      </c>
      <c r="O26" s="34">
        <v>1271</v>
      </c>
      <c r="P26" s="34">
        <v>76062.349401057087</v>
      </c>
      <c r="Q26" s="34">
        <f>O26/P26*100000</f>
        <v>1670.9975566207479</v>
      </c>
      <c r="R26" s="34">
        <v>3214</v>
      </c>
      <c r="S26" s="36">
        <f>O26/R26</f>
        <v>0.39545737398879899</v>
      </c>
    </row>
    <row r="27" spans="1:19" x14ac:dyDescent="0.25">
      <c r="A27" s="34">
        <v>210030</v>
      </c>
      <c r="B27" s="34" t="s">
        <v>94</v>
      </c>
      <c r="C27" s="35">
        <v>179</v>
      </c>
      <c r="D27" s="35">
        <v>5279.5833333333303</v>
      </c>
      <c r="E27" s="35">
        <f>C27/D27*100000</f>
        <v>3390.4190671612364</v>
      </c>
      <c r="F27" s="35">
        <v>100</v>
      </c>
      <c r="G27" s="35">
        <v>19516.666666666664</v>
      </c>
      <c r="H27" s="35">
        <f>F27/G27*100000</f>
        <v>512.38257899231439</v>
      </c>
      <c r="I27" s="35">
        <v>19</v>
      </c>
      <c r="J27" s="35">
        <v>6179</v>
      </c>
      <c r="K27" s="35">
        <f>I27/J27*100000</f>
        <v>307.49312186437936</v>
      </c>
      <c r="L27" s="35">
        <f>I27+F27+C27</f>
        <v>298</v>
      </c>
      <c r="M27" s="35">
        <f>J27+G27+D27</f>
        <v>30975.249999999993</v>
      </c>
      <c r="N27" s="35">
        <f>L27/M27*100000</f>
        <v>962.05841760760632</v>
      </c>
      <c r="O27" s="34">
        <v>159</v>
      </c>
      <c r="P27" s="34">
        <v>32294</v>
      </c>
      <c r="Q27" s="34">
        <f>O27/P27*100000</f>
        <v>492.35152040626747</v>
      </c>
      <c r="R27" s="34">
        <v>227</v>
      </c>
      <c r="S27" s="36">
        <f>O27/R27</f>
        <v>0.70044052863436124</v>
      </c>
    </row>
    <row r="28" spans="1:19" x14ac:dyDescent="0.25">
      <c r="A28" s="34">
        <v>210032</v>
      </c>
      <c r="B28" s="34" t="s">
        <v>93</v>
      </c>
      <c r="C28" s="35">
        <v>565.24774754600003</v>
      </c>
      <c r="D28" s="35">
        <v>12825.017662038599</v>
      </c>
      <c r="E28" s="35">
        <f>C28/D28*100000</f>
        <v>4407.3837747538137</v>
      </c>
      <c r="F28" s="35">
        <v>456.23353071939999</v>
      </c>
      <c r="G28" s="35">
        <v>59093.798388375966</v>
      </c>
      <c r="H28" s="35">
        <f>F28/G28*100000</f>
        <v>772.04976353177403</v>
      </c>
      <c r="I28" s="35">
        <v>72.680014459200009</v>
      </c>
      <c r="J28" s="35">
        <v>21651.640190433398</v>
      </c>
      <c r="K28" s="35">
        <f>I28/J28*100000</f>
        <v>335.67902394439886</v>
      </c>
      <c r="L28" s="35">
        <f>I28+F28+C28</f>
        <v>1094.1612927246001</v>
      </c>
      <c r="M28" s="35">
        <f>J28+G28+D28</f>
        <v>93570.456240847969</v>
      </c>
      <c r="N28" s="35">
        <f>L28/M28*100000</f>
        <v>1169.3448302830295</v>
      </c>
      <c r="O28" s="34">
        <v>414</v>
      </c>
      <c r="P28" s="34">
        <v>93990.939260521409</v>
      </c>
      <c r="Q28" s="34">
        <f>O28/P28*100000</f>
        <v>440.46798899677617</v>
      </c>
      <c r="R28" s="34">
        <v>616</v>
      </c>
      <c r="S28" s="36">
        <f>O28/R28</f>
        <v>0.67207792207792205</v>
      </c>
    </row>
    <row r="29" spans="1:19" x14ac:dyDescent="0.25">
      <c r="A29" s="34">
        <v>210033</v>
      </c>
      <c r="B29" s="34" t="s">
        <v>92</v>
      </c>
      <c r="C29" s="35">
        <v>1168</v>
      </c>
      <c r="D29" s="35">
        <v>22130.333333333299</v>
      </c>
      <c r="E29" s="35">
        <f>C29/D29*100000</f>
        <v>5277.8238014188755</v>
      </c>
      <c r="F29" s="35">
        <v>631</v>
      </c>
      <c r="G29" s="35">
        <v>112940.16666666666</v>
      </c>
      <c r="H29" s="35">
        <f>F29/G29*100000</f>
        <v>558.70291201388352</v>
      </c>
      <c r="I29" s="35">
        <v>141</v>
      </c>
      <c r="J29" s="35">
        <v>36803</v>
      </c>
      <c r="K29" s="35">
        <f>I29/J29*100000</f>
        <v>383.12094122761732</v>
      </c>
      <c r="L29" s="35">
        <f>I29+F29+C29</f>
        <v>1940</v>
      </c>
      <c r="M29" s="35">
        <f>J29+G29+D29</f>
        <v>171873.49999999994</v>
      </c>
      <c r="N29" s="35">
        <f>L29/M29*100000</f>
        <v>1128.7371235239875</v>
      </c>
      <c r="O29" s="34">
        <v>796</v>
      </c>
      <c r="P29" s="34">
        <v>176263</v>
      </c>
      <c r="Q29" s="34">
        <f>O29/P29*100000</f>
        <v>451.59789632537741</v>
      </c>
      <c r="R29" s="34">
        <v>1303</v>
      </c>
      <c r="S29" s="36">
        <f>O29/R29</f>
        <v>0.61089792785878738</v>
      </c>
    </row>
    <row r="30" spans="1:19" x14ac:dyDescent="0.25">
      <c r="A30" s="34">
        <v>210034</v>
      </c>
      <c r="B30" s="34" t="s">
        <v>91</v>
      </c>
      <c r="C30" s="35">
        <v>554.41529025600005</v>
      </c>
      <c r="D30" s="35">
        <v>7489.7345331055812</v>
      </c>
      <c r="E30" s="35">
        <f>C30/D30*100000</f>
        <v>7402.3356609692073</v>
      </c>
      <c r="F30" s="35">
        <v>467.89314495430006</v>
      </c>
      <c r="G30" s="35">
        <v>32773.920735869011</v>
      </c>
      <c r="H30" s="35">
        <f>F30/G30*100000</f>
        <v>1427.6386054788379</v>
      </c>
      <c r="I30" s="35">
        <v>116.19460310540001</v>
      </c>
      <c r="J30" s="35">
        <v>12736.981335510201</v>
      </c>
      <c r="K30" s="35">
        <f>I30/J30*100000</f>
        <v>912.26170506707138</v>
      </c>
      <c r="L30" s="35">
        <f>I30+F30+C30</f>
        <v>1138.5030383157</v>
      </c>
      <c r="M30" s="35">
        <f>J30+G30+D30</f>
        <v>53000.636604484796</v>
      </c>
      <c r="N30" s="35">
        <f>L30/M30*100000</f>
        <v>2148.0931386008342</v>
      </c>
      <c r="O30" s="34">
        <v>434</v>
      </c>
      <c r="P30" s="34">
        <v>50443.200838721605</v>
      </c>
      <c r="Q30" s="34">
        <f>O30/P30*100000</f>
        <v>860.37363367879209</v>
      </c>
      <c r="R30" s="34">
        <v>1169</v>
      </c>
      <c r="S30" s="36">
        <f>O30/R30</f>
        <v>0.3712574850299401</v>
      </c>
    </row>
    <row r="31" spans="1:19" x14ac:dyDescent="0.25">
      <c r="A31" s="34">
        <v>210035</v>
      </c>
      <c r="B31" s="34" t="s">
        <v>90</v>
      </c>
      <c r="C31" s="35">
        <v>658</v>
      </c>
      <c r="D31" s="35">
        <v>13989.25</v>
      </c>
      <c r="E31" s="35">
        <f>C31/D31*100000</f>
        <v>4703.6117018424857</v>
      </c>
      <c r="F31" s="35">
        <v>565</v>
      </c>
      <c r="G31" s="35">
        <v>100956.33333333336</v>
      </c>
      <c r="H31" s="35">
        <f>F31/G31*100000</f>
        <v>559.64790057747723</v>
      </c>
      <c r="I31" s="35">
        <v>158</v>
      </c>
      <c r="J31" s="35">
        <v>36398</v>
      </c>
      <c r="K31" s="35">
        <f>I31/J31*100000</f>
        <v>434.08978515303033</v>
      </c>
      <c r="L31" s="35">
        <f>I31+F31+C31</f>
        <v>1381</v>
      </c>
      <c r="M31" s="35">
        <f>J31+G31+D31</f>
        <v>151343.58333333337</v>
      </c>
      <c r="N31" s="35">
        <f>L31/M31*100000</f>
        <v>912.4932617449366</v>
      </c>
      <c r="O31" s="34">
        <v>505</v>
      </c>
      <c r="P31" s="34">
        <v>153413</v>
      </c>
      <c r="Q31" s="34">
        <f>O31/P31*100000</f>
        <v>329.17679727272133</v>
      </c>
      <c r="R31" s="34">
        <v>823</v>
      </c>
      <c r="S31" s="36">
        <f>O31/R31</f>
        <v>0.61360874848116642</v>
      </c>
    </row>
    <row r="32" spans="1:19" x14ac:dyDescent="0.25">
      <c r="A32" s="34">
        <v>210037</v>
      </c>
      <c r="B32" s="34" t="s">
        <v>89</v>
      </c>
      <c r="C32" s="35">
        <v>828</v>
      </c>
      <c r="D32" s="35">
        <v>21644.916666666701</v>
      </c>
      <c r="E32" s="35">
        <f>C32/D32*100000</f>
        <v>3825.3785530859764</v>
      </c>
      <c r="F32" s="35">
        <v>426</v>
      </c>
      <c r="G32" s="35">
        <v>65049.416666666664</v>
      </c>
      <c r="H32" s="35">
        <f>F32/G32*100000</f>
        <v>654.88673354744401</v>
      </c>
      <c r="I32" s="35">
        <v>97</v>
      </c>
      <c r="J32" s="35">
        <v>23392</v>
      </c>
      <c r="K32" s="35">
        <f>I32/J32*100000</f>
        <v>414.67168262653905</v>
      </c>
      <c r="L32" s="35">
        <f>I32+F32+C32</f>
        <v>1351</v>
      </c>
      <c r="M32" s="35">
        <f>J32+G32+D32</f>
        <v>110086.33333333336</v>
      </c>
      <c r="N32" s="35">
        <f>L32/M32*100000</f>
        <v>1227.2186374936032</v>
      </c>
      <c r="O32" s="34">
        <v>577</v>
      </c>
      <c r="P32" s="34">
        <v>110573</v>
      </c>
      <c r="Q32" s="34">
        <f>O32/P32*100000</f>
        <v>521.8272091740298</v>
      </c>
      <c r="R32" s="34">
        <v>820</v>
      </c>
      <c r="S32" s="36">
        <f>O32/R32</f>
        <v>0.70365853658536581</v>
      </c>
    </row>
    <row r="33" spans="1:19" x14ac:dyDescent="0.25">
      <c r="A33" s="34">
        <v>210038</v>
      </c>
      <c r="B33" s="34" t="s">
        <v>88</v>
      </c>
      <c r="C33" s="35">
        <v>371.792518229</v>
      </c>
      <c r="D33" s="35">
        <v>3888.6461170038306</v>
      </c>
      <c r="E33" s="35">
        <f>C33/D33*100000</f>
        <v>9560.9759037539534</v>
      </c>
      <c r="F33" s="35">
        <v>469.81947009629999</v>
      </c>
      <c r="G33" s="35">
        <v>21164.8121607758</v>
      </c>
      <c r="H33" s="35">
        <f>F33/G33*100000</f>
        <v>2219.8140315509359</v>
      </c>
      <c r="I33" s="35">
        <v>83.646272368399991</v>
      </c>
      <c r="J33" s="35">
        <v>6671.2580579719997</v>
      </c>
      <c r="K33" s="35">
        <f>I33/J33*100000</f>
        <v>1253.8305615152246</v>
      </c>
      <c r="L33" s="35">
        <f>I33+F33+C33</f>
        <v>925.25826069370009</v>
      </c>
      <c r="M33" s="35">
        <f>J33+G33+D33</f>
        <v>31724.716335751633</v>
      </c>
      <c r="N33" s="35">
        <f>L33/M33*100000</f>
        <v>2916.5217772207338</v>
      </c>
      <c r="O33" s="34">
        <v>529</v>
      </c>
      <c r="P33" s="34">
        <v>31640.265548457799</v>
      </c>
      <c r="Q33" s="34">
        <f>O33/P33*100000</f>
        <v>1671.9202283236982</v>
      </c>
      <c r="R33" s="34">
        <v>1115</v>
      </c>
      <c r="S33" s="36">
        <f>O33/R33</f>
        <v>0.47443946188340808</v>
      </c>
    </row>
    <row r="34" spans="1:19" x14ac:dyDescent="0.25">
      <c r="A34" s="34">
        <v>210039</v>
      </c>
      <c r="B34" s="34" t="s">
        <v>87</v>
      </c>
      <c r="C34" s="35">
        <v>569</v>
      </c>
      <c r="D34" s="35">
        <v>11615</v>
      </c>
      <c r="E34" s="35">
        <f>C34/D34*100000</f>
        <v>4898.8377098579422</v>
      </c>
      <c r="F34" s="35">
        <v>405</v>
      </c>
      <c r="G34" s="35">
        <v>59816.250000000007</v>
      </c>
      <c r="H34" s="35">
        <f>F34/G34*100000</f>
        <v>677.07353770923442</v>
      </c>
      <c r="I34" s="35">
        <v>80</v>
      </c>
      <c r="J34" s="35">
        <v>21201</v>
      </c>
      <c r="K34" s="35">
        <f>I34/J34*100000</f>
        <v>377.34069147681714</v>
      </c>
      <c r="L34" s="35">
        <f>I34+F34+C34</f>
        <v>1054</v>
      </c>
      <c r="M34" s="35">
        <f>J34+G34+D34</f>
        <v>92632.25</v>
      </c>
      <c r="N34" s="35">
        <f>L34/M34*100000</f>
        <v>1137.832666269037</v>
      </c>
      <c r="O34" s="34">
        <v>340</v>
      </c>
      <c r="P34" s="34">
        <v>93103</v>
      </c>
      <c r="Q34" s="34">
        <f>O34/P34*100000</f>
        <v>365.18694349269089</v>
      </c>
      <c r="R34" s="34">
        <v>628</v>
      </c>
      <c r="S34" s="36">
        <f>O34/R34</f>
        <v>0.54140127388535031</v>
      </c>
    </row>
    <row r="35" spans="1:19" x14ac:dyDescent="0.25">
      <c r="A35" s="34">
        <v>210040</v>
      </c>
      <c r="B35" s="34" t="s">
        <v>86</v>
      </c>
      <c r="C35" s="35">
        <v>827.72421732600003</v>
      </c>
      <c r="D35" s="35">
        <v>12703.587057847</v>
      </c>
      <c r="E35" s="35">
        <f>C35/D35*100000</f>
        <v>6515.6731996787885</v>
      </c>
      <c r="F35" s="35">
        <v>645.70034334159993</v>
      </c>
      <c r="G35" s="35">
        <v>61696.912354410415</v>
      </c>
      <c r="H35" s="35">
        <f>F35/G35*100000</f>
        <v>1046.5683268434127</v>
      </c>
      <c r="I35" s="35">
        <v>165.69672090770001</v>
      </c>
      <c r="J35" s="35">
        <v>21745.003395142001</v>
      </c>
      <c r="K35" s="35">
        <f>I35/J35*100000</f>
        <v>761.99905742354554</v>
      </c>
      <c r="L35" s="35">
        <f>I35+F35+C35</f>
        <v>1639.1212815753001</v>
      </c>
      <c r="M35" s="35">
        <f>J35+G35+D35</f>
        <v>96145.502807399418</v>
      </c>
      <c r="N35" s="35">
        <f>L35/M35*100000</f>
        <v>1704.8340626589893</v>
      </c>
      <c r="O35" s="34">
        <v>831</v>
      </c>
      <c r="P35" s="34">
        <v>96357.867050076908</v>
      </c>
      <c r="Q35" s="34">
        <f>O35/P35*100000</f>
        <v>862.41012326282782</v>
      </c>
      <c r="R35" s="34">
        <v>1581</v>
      </c>
      <c r="S35" s="36">
        <f>O35/R35</f>
        <v>0.52561669829222013</v>
      </c>
    </row>
    <row r="36" spans="1:19" x14ac:dyDescent="0.25">
      <c r="A36" s="34">
        <v>210043</v>
      </c>
      <c r="B36" s="34" t="s">
        <v>85</v>
      </c>
      <c r="C36" s="35">
        <v>1969.2509716919999</v>
      </c>
      <c r="D36" s="35">
        <v>33222.360047059999</v>
      </c>
      <c r="E36" s="35">
        <f>C36/D36*100000</f>
        <v>5927.4866954139461</v>
      </c>
      <c r="F36" s="35">
        <v>1401.9387188605001</v>
      </c>
      <c r="G36" s="35">
        <v>178593.09063152486</v>
      </c>
      <c r="H36" s="35">
        <f>F36/G36*100000</f>
        <v>784.99045730329783</v>
      </c>
      <c r="I36" s="35">
        <v>397.29175672899999</v>
      </c>
      <c r="J36" s="35">
        <v>62982.828601788002</v>
      </c>
      <c r="K36" s="35">
        <f>I36/J36*100000</f>
        <v>630.79376641036004</v>
      </c>
      <c r="L36" s="35">
        <f>I36+F36+C36</f>
        <v>3768.4814472815001</v>
      </c>
      <c r="M36" s="35">
        <f>J36+G36+D36</f>
        <v>274798.27928037284</v>
      </c>
      <c r="N36" s="35">
        <f>L36/M36*100000</f>
        <v>1371.3628255425033</v>
      </c>
      <c r="O36" s="34">
        <v>1508</v>
      </c>
      <c r="P36" s="34">
        <v>271703.42071292596</v>
      </c>
      <c r="Q36" s="34">
        <f>O36/P36*100000</f>
        <v>555.01693576147852</v>
      </c>
      <c r="R36" s="34">
        <v>2565</v>
      </c>
      <c r="S36" s="36">
        <f>O36/R36</f>
        <v>0.58791423001949317</v>
      </c>
    </row>
    <row r="37" spans="1:19" x14ac:dyDescent="0.25">
      <c r="A37" s="34">
        <v>210044</v>
      </c>
      <c r="B37" s="34" t="s">
        <v>84</v>
      </c>
      <c r="C37" s="35">
        <v>880.08049969299998</v>
      </c>
      <c r="D37" s="35">
        <v>21575.625111596299</v>
      </c>
      <c r="E37" s="35">
        <f>C37/D37*100000</f>
        <v>4079.0498311911306</v>
      </c>
      <c r="F37" s="35">
        <v>544.5125497951999</v>
      </c>
      <c r="G37" s="35">
        <v>88667.058022760932</v>
      </c>
      <c r="H37" s="35">
        <f>F37/G37*100000</f>
        <v>614.10918771594174</v>
      </c>
      <c r="I37" s="35">
        <v>145.18152104249998</v>
      </c>
      <c r="J37" s="35">
        <v>26961.6224941572</v>
      </c>
      <c r="K37" s="35">
        <f>I37/J37*100000</f>
        <v>538.47471929392225</v>
      </c>
      <c r="L37" s="35">
        <f>I37+F37+C37</f>
        <v>1569.7745705306997</v>
      </c>
      <c r="M37" s="35">
        <f>J37+G37+D37</f>
        <v>137204.30562851444</v>
      </c>
      <c r="N37" s="35">
        <f>L37/M37*100000</f>
        <v>1144.1146568540789</v>
      </c>
      <c r="O37" s="34">
        <v>562</v>
      </c>
      <c r="P37" s="34">
        <v>135336.64363388962</v>
      </c>
      <c r="Q37" s="34">
        <f>O37/P37*100000</f>
        <v>415.26077853704788</v>
      </c>
      <c r="R37" s="34">
        <v>1521</v>
      </c>
      <c r="S37" s="36">
        <f>O37/R37</f>
        <v>0.36949375410913871</v>
      </c>
    </row>
    <row r="38" spans="1:19" x14ac:dyDescent="0.25">
      <c r="A38" s="34">
        <v>210045</v>
      </c>
      <c r="B38" s="34" t="s">
        <v>83</v>
      </c>
      <c r="C38" s="35">
        <v>38.726692843999999</v>
      </c>
      <c r="D38" s="35">
        <v>710.960080973083</v>
      </c>
      <c r="E38" s="35">
        <f>C38/D38*100000</f>
        <v>5447.0980692748899</v>
      </c>
      <c r="F38" s="35">
        <v>19.598203725499999</v>
      </c>
      <c r="G38" s="35">
        <v>2376.7213855908917</v>
      </c>
      <c r="H38" s="35">
        <f>F38/G38*100000</f>
        <v>824.58986755099045</v>
      </c>
      <c r="I38" s="35">
        <v>3.8240182530999993</v>
      </c>
      <c r="J38" s="35">
        <v>780.835385331</v>
      </c>
      <c r="K38" s="35">
        <f>I38/J38*100000</f>
        <v>489.73424167745407</v>
      </c>
      <c r="L38" s="35">
        <f>I38+F38+C38</f>
        <v>62.148914822599998</v>
      </c>
      <c r="M38" s="35">
        <f>J38+G38+D38</f>
        <v>3868.5168518949749</v>
      </c>
      <c r="N38" s="35">
        <f>L38/M38*100000</f>
        <v>1606.5308024225521</v>
      </c>
      <c r="O38" s="34">
        <v>12</v>
      </c>
      <c r="P38" s="34">
        <v>3937.6461468933003</v>
      </c>
      <c r="Q38" s="34">
        <f>O38/P38*100000</f>
        <v>304.75059343429541</v>
      </c>
      <c r="R38" s="34">
        <v>24</v>
      </c>
      <c r="S38" s="36">
        <f>O38/R38</f>
        <v>0.5</v>
      </c>
    </row>
    <row r="39" spans="1:19" x14ac:dyDescent="0.25">
      <c r="A39" s="34">
        <v>210048</v>
      </c>
      <c r="B39" s="34" t="s">
        <v>82</v>
      </c>
      <c r="C39" s="35">
        <v>914.85746892400005</v>
      </c>
      <c r="D39" s="35">
        <v>22255.470530176201</v>
      </c>
      <c r="E39" s="35">
        <f>C39/D39*100000</f>
        <v>4110.7082758980296</v>
      </c>
      <c r="F39" s="35">
        <v>794.2677080894</v>
      </c>
      <c r="G39" s="35">
        <v>189016.41833866702</v>
      </c>
      <c r="H39" s="35">
        <f>F39/G39*100000</f>
        <v>420.21096107444174</v>
      </c>
      <c r="I39" s="35">
        <v>273.07528163160003</v>
      </c>
      <c r="J39" s="35">
        <v>64849.692122001303</v>
      </c>
      <c r="K39" s="35">
        <f>I39/J39*100000</f>
        <v>421.08955755389752</v>
      </c>
      <c r="L39" s="35">
        <f>I39+F39+C39</f>
        <v>1982.2004586450003</v>
      </c>
      <c r="M39" s="35">
        <f>J39+G39+D39</f>
        <v>276121.58099084452</v>
      </c>
      <c r="N39" s="35">
        <f>L39/M39*100000</f>
        <v>717.8723414272805</v>
      </c>
      <c r="O39" s="34">
        <v>1021</v>
      </c>
      <c r="P39" s="34">
        <v>280974.3061189265</v>
      </c>
      <c r="Q39" s="34">
        <f>O39/P39*100000</f>
        <v>363.37842207103688</v>
      </c>
      <c r="R39" s="34">
        <v>1800</v>
      </c>
      <c r="S39" s="36">
        <f>O39/R39</f>
        <v>0.56722222222222218</v>
      </c>
    </row>
    <row r="40" spans="1:19" x14ac:dyDescent="0.25">
      <c r="A40" s="34">
        <v>210049</v>
      </c>
      <c r="B40" s="34" t="s">
        <v>81</v>
      </c>
      <c r="C40" s="35">
        <v>1148.67407142</v>
      </c>
      <c r="D40" s="35">
        <v>24645.477145776695</v>
      </c>
      <c r="E40" s="35">
        <f>C40/D40*100000</f>
        <v>4660.7905565213996</v>
      </c>
      <c r="F40" s="35">
        <v>1031.0701959968999</v>
      </c>
      <c r="G40" s="35">
        <v>139176.6612378103</v>
      </c>
      <c r="H40" s="35">
        <f>F40/G40*100000</f>
        <v>740.83555879754624</v>
      </c>
      <c r="I40" s="35">
        <v>240.6424947031</v>
      </c>
      <c r="J40" s="35">
        <v>48035.0457423478</v>
      </c>
      <c r="K40" s="35">
        <f>I40/J40*100000</f>
        <v>500.97276058373569</v>
      </c>
      <c r="L40" s="35">
        <f>I40+F40+C40</f>
        <v>2420.3867621199997</v>
      </c>
      <c r="M40" s="35">
        <f>J40+G40+D40</f>
        <v>211857.18412593481</v>
      </c>
      <c r="N40" s="35">
        <f>L40/M40*100000</f>
        <v>1142.461499290599</v>
      </c>
      <c r="O40" s="34">
        <v>1195</v>
      </c>
      <c r="P40" s="34">
        <v>216841.7974722092</v>
      </c>
      <c r="Q40" s="34">
        <f>O40/P40*100000</f>
        <v>551.09301524451394</v>
      </c>
      <c r="R40" s="34">
        <v>1785</v>
      </c>
      <c r="S40" s="36">
        <f>O40/R40</f>
        <v>0.66946778711484589</v>
      </c>
    </row>
    <row r="41" spans="1:19" x14ac:dyDescent="0.25">
      <c r="A41" s="34">
        <v>210051</v>
      </c>
      <c r="B41" s="34" t="s">
        <v>80</v>
      </c>
      <c r="C41" s="35">
        <v>1398.981837602</v>
      </c>
      <c r="D41" s="35">
        <v>26262.952679212201</v>
      </c>
      <c r="E41" s="35">
        <f>C41/D41*100000</f>
        <v>5326.8261748395489</v>
      </c>
      <c r="F41" s="35">
        <v>878.16857893539986</v>
      </c>
      <c r="G41" s="35">
        <v>123455.37414142981</v>
      </c>
      <c r="H41" s="35">
        <f>F41/G41*100000</f>
        <v>711.32470744398267</v>
      </c>
      <c r="I41" s="35">
        <v>144.58790744440003</v>
      </c>
      <c r="J41" s="35">
        <v>42728.4712637466</v>
      </c>
      <c r="K41" s="35">
        <f>I41/J41*100000</f>
        <v>338.38773812410437</v>
      </c>
      <c r="L41" s="35">
        <f>I41+F41+C41</f>
        <v>2421.7383239818</v>
      </c>
      <c r="M41" s="35">
        <f>J41+G41+D41</f>
        <v>192446.7980843886</v>
      </c>
      <c r="N41" s="35">
        <f>L41/M41*100000</f>
        <v>1258.3936693609519</v>
      </c>
      <c r="O41" s="34">
        <v>789</v>
      </c>
      <c r="P41" s="34">
        <v>183271.04548956698</v>
      </c>
      <c r="Q41" s="34">
        <f>O41/P41*100000</f>
        <v>430.50990291039466</v>
      </c>
      <c r="R41" s="34">
        <v>1683</v>
      </c>
      <c r="S41" s="36">
        <f>O41/R41</f>
        <v>0.46880570409982175</v>
      </c>
    </row>
    <row r="42" spans="1:19" x14ac:dyDescent="0.25">
      <c r="A42" s="34">
        <v>210055</v>
      </c>
      <c r="B42" s="34" t="s">
        <v>79</v>
      </c>
      <c r="C42" s="35">
        <v>190.64775893300001</v>
      </c>
      <c r="D42" s="35">
        <v>4436.6104149705798</v>
      </c>
      <c r="E42" s="35">
        <f>C42/D42*100000</f>
        <v>4297.1489741288051</v>
      </c>
      <c r="F42" s="35">
        <v>370.08191530419998</v>
      </c>
      <c r="G42" s="35">
        <v>62964.022953035397</v>
      </c>
      <c r="H42" s="35">
        <f>F42/G42*100000</f>
        <v>587.76726445869338</v>
      </c>
      <c r="I42" s="35">
        <v>129.8031345057</v>
      </c>
      <c r="J42" s="35">
        <v>22257.414322645298</v>
      </c>
      <c r="K42" s="35">
        <f>I42/J42*100000</f>
        <v>583.19053877536328</v>
      </c>
      <c r="L42" s="35">
        <f>I42+F42+C42</f>
        <v>690.53280874289999</v>
      </c>
      <c r="M42" s="35">
        <f>J42+G42+D42</f>
        <v>89658.047690651278</v>
      </c>
      <c r="N42" s="35">
        <f>L42/M42*100000</f>
        <v>770.18497115335072</v>
      </c>
      <c r="O42" s="34">
        <v>241</v>
      </c>
      <c r="P42" s="34">
        <v>92036.089349820206</v>
      </c>
      <c r="Q42" s="34">
        <f>O42/P42*100000</f>
        <v>261.85380289679898</v>
      </c>
      <c r="R42" s="34">
        <v>473</v>
      </c>
      <c r="S42" s="36">
        <f>O42/R42</f>
        <v>0.5095137420718816</v>
      </c>
    </row>
    <row r="43" spans="1:19" x14ac:dyDescent="0.25">
      <c r="A43" s="34">
        <v>210056</v>
      </c>
      <c r="B43" s="34" t="s">
        <v>78</v>
      </c>
      <c r="C43" s="35">
        <v>1121.7145363940001</v>
      </c>
      <c r="D43" s="35">
        <v>11501.925466065701</v>
      </c>
      <c r="E43" s="35">
        <f>C43/D43*100000</f>
        <v>9752.4065836055961</v>
      </c>
      <c r="F43" s="35">
        <v>788.48370128759996</v>
      </c>
      <c r="G43" s="35">
        <v>53644.135014911211</v>
      </c>
      <c r="H43" s="35">
        <f>F43/G43*100000</f>
        <v>1469.8413928539044</v>
      </c>
      <c r="I43" s="35">
        <v>172.87247571040001</v>
      </c>
      <c r="J43" s="35">
        <v>17194.713752741602</v>
      </c>
      <c r="K43" s="35">
        <f>I43/J43*100000</f>
        <v>1005.3815271151952</v>
      </c>
      <c r="L43" s="35">
        <f>I43+F43+C43</f>
        <v>2083.070713392</v>
      </c>
      <c r="M43" s="35">
        <f>J43+G43+D43</f>
        <v>82340.774233718519</v>
      </c>
      <c r="N43" s="35">
        <f>L43/M43*100000</f>
        <v>2529.8167679105732</v>
      </c>
      <c r="O43" s="34">
        <v>553</v>
      </c>
      <c r="P43" s="34">
        <v>80464.358509602011</v>
      </c>
      <c r="Q43" s="34">
        <f>O43/P43*100000</f>
        <v>687.26080744682645</v>
      </c>
      <c r="R43" s="34">
        <v>1604</v>
      </c>
      <c r="S43" s="36">
        <f>O43/R43</f>
        <v>0.34476309226932667</v>
      </c>
    </row>
    <row r="44" spans="1:19" x14ac:dyDescent="0.25">
      <c r="A44" s="34">
        <v>210057</v>
      </c>
      <c r="B44" s="34" t="s">
        <v>77</v>
      </c>
      <c r="C44" s="35">
        <v>876.35959957900002</v>
      </c>
      <c r="D44" s="35">
        <v>25655.474808756295</v>
      </c>
      <c r="E44" s="35">
        <f>C44/D44*100000</f>
        <v>3415.8775314495279</v>
      </c>
      <c r="F44" s="35">
        <v>976.03933879339991</v>
      </c>
      <c r="G44" s="35">
        <v>257777.91120619662</v>
      </c>
      <c r="H44" s="35">
        <f>F44/G44*100000</f>
        <v>378.63575440824553</v>
      </c>
      <c r="I44" s="35">
        <v>336.06475306029995</v>
      </c>
      <c r="J44" s="35">
        <v>93586.898490333188</v>
      </c>
      <c r="K44" s="35">
        <f>I44/J44*100000</f>
        <v>359.09380317268756</v>
      </c>
      <c r="L44" s="35">
        <f>I44+F44+C44</f>
        <v>2188.4636914326998</v>
      </c>
      <c r="M44" s="35">
        <f>J44+G44+D44</f>
        <v>377020.28450528614</v>
      </c>
      <c r="N44" s="35">
        <f>L44/M44*100000</f>
        <v>580.46311601094123</v>
      </c>
      <c r="O44" s="34">
        <v>1105</v>
      </c>
      <c r="P44" s="34">
        <v>383160.88524620893</v>
      </c>
      <c r="Q44" s="34">
        <f>O44/P44*100000</f>
        <v>288.3906062827777</v>
      </c>
      <c r="R44" s="34">
        <v>1653</v>
      </c>
      <c r="S44" s="36">
        <f>O44/R44</f>
        <v>0.66848154869933452</v>
      </c>
    </row>
    <row r="45" spans="1:19" x14ac:dyDescent="0.25">
      <c r="A45" s="34">
        <v>210058</v>
      </c>
      <c r="B45" s="34" t="s">
        <v>76</v>
      </c>
      <c r="C45" s="35"/>
      <c r="D45" s="35"/>
      <c r="E45" s="35" t="e">
        <f>C45/D45*100000</f>
        <v>#DIV/0!</v>
      </c>
      <c r="F45" s="35"/>
      <c r="G45" s="35"/>
      <c r="H45" s="35" t="e">
        <f>F45/G45*100000</f>
        <v>#DIV/0!</v>
      </c>
      <c r="I45" s="35"/>
      <c r="J45" s="35"/>
      <c r="K45" s="35" t="e">
        <f>I45/J45*100000</f>
        <v>#DIV/0!</v>
      </c>
      <c r="L45" s="35">
        <f>I45+F45+C45</f>
        <v>0</v>
      </c>
      <c r="M45" s="35">
        <f>J45+G45+D45</f>
        <v>0</v>
      </c>
      <c r="N45" s="35" t="e">
        <f>L45/M45*100000</f>
        <v>#DIV/0!</v>
      </c>
      <c r="O45" s="34">
        <v>0</v>
      </c>
      <c r="P45" s="34">
        <v>0</v>
      </c>
      <c r="Q45" s="34" t="e">
        <f>O45/P45*100000</f>
        <v>#DIV/0!</v>
      </c>
      <c r="R45" s="34">
        <v>36</v>
      </c>
      <c r="S45" s="36">
        <f>O45/R45</f>
        <v>0</v>
      </c>
    </row>
    <row r="46" spans="1:19" x14ac:dyDescent="0.25">
      <c r="A46" s="34">
        <v>210060</v>
      </c>
      <c r="B46" s="34" t="s">
        <v>75</v>
      </c>
      <c r="C46" s="35">
        <v>182.46699038</v>
      </c>
      <c r="D46" s="35">
        <v>4590.7544143581699</v>
      </c>
      <c r="E46" s="35">
        <f>C46/D46*100000</f>
        <v>3974.6624173428058</v>
      </c>
      <c r="F46" s="35">
        <v>239.38764925259994</v>
      </c>
      <c r="G46" s="35">
        <v>42331.920913953676</v>
      </c>
      <c r="H46" s="35">
        <f>F46/G46*100000</f>
        <v>565.50150355613016</v>
      </c>
      <c r="I46" s="35">
        <v>37.020447651399991</v>
      </c>
      <c r="J46" s="35">
        <v>13150.505389833199</v>
      </c>
      <c r="K46" s="35">
        <f>I46/J46*100000</f>
        <v>281.51349742056993</v>
      </c>
      <c r="L46" s="35">
        <f>I46+F46+C46</f>
        <v>458.87508728399996</v>
      </c>
      <c r="M46" s="35">
        <f>J46+G46+D46</f>
        <v>60073.180718145042</v>
      </c>
      <c r="N46" s="35">
        <f>L46/M46*100000</f>
        <v>763.86014823649452</v>
      </c>
      <c r="O46" s="34">
        <v>112</v>
      </c>
      <c r="P46" s="34">
        <v>61604.21072904599</v>
      </c>
      <c r="Q46" s="34">
        <f>O46/P46*100000</f>
        <v>181.80575430567558</v>
      </c>
      <c r="R46" s="34">
        <v>331</v>
      </c>
      <c r="S46" s="36">
        <f>O46/R46</f>
        <v>0.33836858006042297</v>
      </c>
    </row>
    <row r="47" spans="1:19" x14ac:dyDescent="0.25">
      <c r="A47" s="34">
        <v>210061</v>
      </c>
      <c r="B47" s="34" t="s">
        <v>74</v>
      </c>
      <c r="C47" s="35">
        <v>194.23837751600001</v>
      </c>
      <c r="D47" s="35">
        <v>5649.4793038692496</v>
      </c>
      <c r="E47" s="35">
        <f>C47/D47*100000</f>
        <v>3438.1642460920043</v>
      </c>
      <c r="F47" s="35">
        <v>73.988309984600008</v>
      </c>
      <c r="G47" s="35">
        <v>13923.715887152823</v>
      </c>
      <c r="H47" s="35">
        <f>F47/G47*100000</f>
        <v>531.38336478746862</v>
      </c>
      <c r="I47" s="35">
        <v>9.8210652894000017</v>
      </c>
      <c r="J47" s="35">
        <v>3653.0250282832003</v>
      </c>
      <c r="K47" s="35">
        <f>I47/J47*100000</f>
        <v>268.84746787556435</v>
      </c>
      <c r="L47" s="35">
        <f>I47+F47+C47</f>
        <v>278.04775279</v>
      </c>
      <c r="M47" s="35">
        <f>J47+G47+D47</f>
        <v>23226.220219305273</v>
      </c>
      <c r="N47" s="35">
        <f>L47/M47*100000</f>
        <v>1197.1287198891323</v>
      </c>
      <c r="O47" s="34">
        <v>151</v>
      </c>
      <c r="P47" s="34">
        <v>23100.6801451008</v>
      </c>
      <c r="Q47" s="34">
        <f>O47/P47*100000</f>
        <v>653.66040762234502</v>
      </c>
      <c r="R47" s="34">
        <v>384</v>
      </c>
      <c r="S47" s="36">
        <f>O47/R47</f>
        <v>0.39322916666666669</v>
      </c>
    </row>
    <row r="48" spans="1:19" x14ac:dyDescent="0.25">
      <c r="A48" s="34">
        <v>210062</v>
      </c>
      <c r="B48" s="34" t="s">
        <v>73</v>
      </c>
      <c r="C48" s="35">
        <v>1133.4362088519999</v>
      </c>
      <c r="D48" s="35">
        <v>22129.544077755701</v>
      </c>
      <c r="E48" s="35">
        <f>C48/D48*100000</f>
        <v>5121.8235896297283</v>
      </c>
      <c r="F48" s="35">
        <v>813.8344363704</v>
      </c>
      <c r="G48" s="35">
        <v>129245.2903988917</v>
      </c>
      <c r="H48" s="35">
        <f>F48/G48*100000</f>
        <v>629.68208269612796</v>
      </c>
      <c r="I48" s="35">
        <v>124.21268097680002</v>
      </c>
      <c r="J48" s="35">
        <v>40944.240325131803</v>
      </c>
      <c r="K48" s="35">
        <f>I48/J48*100000</f>
        <v>303.37033973630128</v>
      </c>
      <c r="L48" s="35">
        <f>I48+F48+C48</f>
        <v>2071.4833261991998</v>
      </c>
      <c r="M48" s="35">
        <f>J48+G48+D48</f>
        <v>192319.07480177921</v>
      </c>
      <c r="N48" s="35">
        <f>L48/M48*100000</f>
        <v>1077.1075767363434</v>
      </c>
      <c r="O48" s="34">
        <v>663</v>
      </c>
      <c r="P48" s="34">
        <v>191771.84466379133</v>
      </c>
      <c r="Q48" s="34">
        <f>O48/P48*100000</f>
        <v>345.72332615476051</v>
      </c>
      <c r="R48" s="34">
        <v>1551</v>
      </c>
      <c r="S48" s="36">
        <f>O48/R48</f>
        <v>0.42746615087040618</v>
      </c>
    </row>
    <row r="49" spans="1:19" x14ac:dyDescent="0.25">
      <c r="A49" s="34">
        <v>210063</v>
      </c>
      <c r="B49" s="34" t="s">
        <v>72</v>
      </c>
      <c r="C49" s="35">
        <v>1191.411518722</v>
      </c>
      <c r="D49" s="35">
        <v>26551.7681231155</v>
      </c>
      <c r="E49" s="35">
        <f>C49/D49*100000</f>
        <v>4487.126857984189</v>
      </c>
      <c r="F49" s="35">
        <v>848.77035323209998</v>
      </c>
      <c r="G49" s="35">
        <v>112755.1380931773</v>
      </c>
      <c r="H49" s="35">
        <f>F49/G49*100000</f>
        <v>752.75536670506563</v>
      </c>
      <c r="I49" s="35">
        <v>224.53377419750001</v>
      </c>
      <c r="J49" s="35">
        <v>34748.097007783799</v>
      </c>
      <c r="K49" s="35">
        <f>I49/J49*100000</f>
        <v>646.17574351540168</v>
      </c>
      <c r="L49" s="35">
        <f>I49+F49+C49</f>
        <v>2264.7156461515997</v>
      </c>
      <c r="M49" s="35">
        <f>J49+G49+D49</f>
        <v>174055.00322407662</v>
      </c>
      <c r="N49" s="35">
        <f>L49/M49*100000</f>
        <v>1301.1494092106207</v>
      </c>
      <c r="O49" s="34">
        <v>812</v>
      </c>
      <c r="P49" s="34">
        <v>171891.70732484901</v>
      </c>
      <c r="Q49" s="34">
        <f>O49/P49*100000</f>
        <v>472.39044433100219</v>
      </c>
      <c r="R49" s="34">
        <v>1503</v>
      </c>
      <c r="S49" s="36">
        <f>O49/R49</f>
        <v>0.54025282767797733</v>
      </c>
    </row>
    <row r="50" spans="1:19" x14ac:dyDescent="0.25">
      <c r="A50" s="34">
        <v>210064</v>
      </c>
      <c r="B50" s="34" t="s">
        <v>71</v>
      </c>
      <c r="C50" s="35">
        <v>100.235256091</v>
      </c>
      <c r="D50" s="35">
        <v>1753.663937644</v>
      </c>
      <c r="E50" s="35">
        <f>C50/D50*100000</f>
        <v>5715.7619506998217</v>
      </c>
      <c r="F50" s="35">
        <v>0.24502516200000005</v>
      </c>
      <c r="G50" s="35">
        <v>20.686389650727566</v>
      </c>
      <c r="H50" s="35">
        <f>F50/G50*100000</f>
        <v>1184.4752329287301</v>
      </c>
      <c r="I50" s="35">
        <v>5.6561235700000011E-2</v>
      </c>
      <c r="J50" s="35">
        <v>7.5507339826000006</v>
      </c>
      <c r="K50" s="35">
        <f>I50/J50*100000</f>
        <v>749.0826167408411</v>
      </c>
      <c r="L50" s="35">
        <f>I50+F50+C50</f>
        <v>100.5368424887</v>
      </c>
      <c r="M50" s="35">
        <f>J50+G50+D50</f>
        <v>1781.9010612773277</v>
      </c>
      <c r="N50" s="35">
        <f>L50/M50*100000</f>
        <v>5642.1113760733579</v>
      </c>
      <c r="O50" s="34">
        <v>49</v>
      </c>
      <c r="P50" s="34">
        <v>32.754407340599997</v>
      </c>
      <c r="Q50" s="34">
        <f>O50/P50*100000</f>
        <v>149598.18839177451</v>
      </c>
      <c r="R50" s="34">
        <v>155</v>
      </c>
      <c r="S50" s="36">
        <f>O50/R50</f>
        <v>0.31612903225806449</v>
      </c>
    </row>
    <row r="51" spans="1:19" x14ac:dyDescent="0.25">
      <c r="A51" s="34">
        <v>210065</v>
      </c>
      <c r="B51" s="34" t="s">
        <v>61</v>
      </c>
      <c r="C51" s="35">
        <v>25.653623571000001</v>
      </c>
      <c r="D51" s="35">
        <v>1427.77477356492</v>
      </c>
      <c r="E51" s="35">
        <f>C51/D51*100000</f>
        <v>1796.7556260254619</v>
      </c>
      <c r="F51" s="35">
        <v>106.8214321424</v>
      </c>
      <c r="G51" s="35">
        <v>22072.139036971705</v>
      </c>
      <c r="H51" s="35">
        <f>F51/G51*100000</f>
        <v>483.96502017076767</v>
      </c>
      <c r="I51" s="35">
        <v>28.8606609128</v>
      </c>
      <c r="J51" s="35">
        <v>7844.0042400029997</v>
      </c>
      <c r="K51" s="35">
        <f>I51/J51*100000</f>
        <v>367.93275513054749</v>
      </c>
      <c r="L51" s="35">
        <f>I51+F51+C51</f>
        <v>161.3357166262</v>
      </c>
      <c r="M51" s="35">
        <f>J51+G51+D51</f>
        <v>31343.918050539625</v>
      </c>
      <c r="N51" s="35">
        <f>L51/M51*100000</f>
        <v>514.72734316768799</v>
      </c>
      <c r="O51" s="34">
        <v>325</v>
      </c>
      <c r="P51" s="34">
        <v>32509.326419655605</v>
      </c>
      <c r="Q51" s="34">
        <f>O51/P51*100000</f>
        <v>999.7131155676617</v>
      </c>
      <c r="R51" s="34">
        <v>616</v>
      </c>
      <c r="S51" s="36">
        <f>O51/R51</f>
        <v>0.52759740259740262</v>
      </c>
    </row>
    <row r="52" spans="1:19" x14ac:dyDescent="0.25">
      <c r="A52" s="34"/>
      <c r="B52" s="34" t="s">
        <v>70</v>
      </c>
      <c r="C52" s="35">
        <v>4189</v>
      </c>
      <c r="D52" s="35"/>
      <c r="E52" s="35"/>
      <c r="F52" s="35"/>
      <c r="G52" s="35"/>
      <c r="H52" s="35"/>
      <c r="I52" s="35"/>
      <c r="J52" s="35"/>
      <c r="K52" s="35"/>
      <c r="L52" s="35">
        <f>I52+F52+C52</f>
        <v>4189</v>
      </c>
      <c r="M52" s="35">
        <f>J52+G52+D52</f>
        <v>0</v>
      </c>
      <c r="N52" s="35" t="e">
        <f>L52/M52*100000</f>
        <v>#DIV/0!</v>
      </c>
      <c r="O52" s="34"/>
      <c r="P52" s="34"/>
      <c r="Q52" s="34"/>
      <c r="R52" s="34"/>
      <c r="S52" s="34"/>
    </row>
    <row r="53" spans="1:19" x14ac:dyDescent="0.25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4"/>
      <c r="P53" s="34"/>
      <c r="Q53" s="34"/>
      <c r="R53" s="34"/>
      <c r="S53" s="34"/>
    </row>
    <row r="54" spans="1:19" s="30" customFormat="1" x14ac:dyDescent="0.25">
      <c r="A54" s="33"/>
      <c r="B54" s="33" t="s">
        <v>69</v>
      </c>
      <c r="C54" s="32">
        <f>SUM(C4:C52)</f>
        <v>41560.000000649998</v>
      </c>
      <c r="D54" s="32">
        <f>SUM(D4:D51)</f>
        <v>733161.75001502957</v>
      </c>
      <c r="E54" s="32">
        <f>C54/D54*100000</f>
        <v>5668.5990505912278</v>
      </c>
      <c r="F54" s="32">
        <f>SUM(F4:F52)</f>
        <v>31103.999999640098</v>
      </c>
      <c r="G54" s="32">
        <f>SUM(G4:G51)</f>
        <v>3989727.1666301233</v>
      </c>
      <c r="H54" s="32">
        <f>F54/G54*100000</f>
        <v>779.60218081558025</v>
      </c>
      <c r="I54" s="32">
        <f>SUM(I4:I52)</f>
        <v>7004.9999999271004</v>
      </c>
      <c r="J54" s="32">
        <f>SUM(J4:J51)</f>
        <v>1352019.9999924621</v>
      </c>
      <c r="K54" s="32">
        <f>I54/J54*100000</f>
        <v>518.11363736972498</v>
      </c>
      <c r="L54" s="32">
        <f>SUM(L4:L52)</f>
        <v>79669.000000217173</v>
      </c>
      <c r="M54" s="32">
        <f>SUM(M4:M51)</f>
        <v>6074908.9166376153</v>
      </c>
      <c r="N54" s="32">
        <f>L54/M54*100000</f>
        <v>1311.4435309807566</v>
      </c>
      <c r="O54" s="32">
        <f>SUM(O4:O51)</f>
        <v>33954</v>
      </c>
      <c r="P54" s="32">
        <f>SUM(P4:P51)</f>
        <v>6064172.9999672584</v>
      </c>
      <c r="Q54" s="32">
        <f>O54/P54*100000</f>
        <v>559.91146690873302</v>
      </c>
      <c r="R54" s="32">
        <f>SUM(R4:R51)</f>
        <v>71829</v>
      </c>
      <c r="S54" s="31">
        <f>O54/R54</f>
        <v>0.47270601010733826</v>
      </c>
    </row>
  </sheetData>
  <mergeCells count="7">
    <mergeCell ref="A1:D1"/>
    <mergeCell ref="C2:E2"/>
    <mergeCell ref="F2:H2"/>
    <mergeCell ref="L2:N2"/>
    <mergeCell ref="O2:Q2"/>
    <mergeCell ref="R2:S2"/>
    <mergeCell ref="I2:K2"/>
  </mergeCells>
  <pageMargins left="0.25" right="0.25" top="0.75" bottom="0.75" header="0.3" footer="0.3"/>
  <pageSetup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E7C740-63BF-4FF8-9C85-26F5A1F036BD}"/>
</file>

<file path=customXml/itemProps2.xml><?xml version="1.0" encoding="utf-8"?>
<ds:datastoreItem xmlns:ds="http://schemas.openxmlformats.org/officeDocument/2006/customXml" ds:itemID="{3F55BE7A-F2A2-40DD-9CF2-00269AAAC152}"/>
</file>

<file path=customXml/itemProps3.xml><?xml version="1.0" encoding="utf-8"?>
<ds:datastoreItem xmlns:ds="http://schemas.openxmlformats.org/officeDocument/2006/customXml" ds:itemID="{80C9C718-B8BD-4A18-886A-4E56D66B0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MHAC by Hosp Modeling</vt:lpstr>
      <vt:lpstr>PAU Per Capita</vt:lpstr>
      <vt:lpstr>_2017PercapitaPQIPDI_created_201</vt:lpstr>
      <vt:lpstr>'MHAC by Hosp Modeling'!Print_Titles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2018-12-18T22:02:00Z</dcterms:created>
  <dcterms:modified xsi:type="dcterms:W3CDTF">2018-12-18T22:13:37Z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