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1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<sst xmlns="http://schemas.openxmlformats.org/spreadsheetml/2006/main" count="90" uniqueCount="83">
  <si>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HEALTH SERVICES COST REVIEW COMMISSION</t>
  </si>
  <si>
    <t>CALCULATION OF USER FEES</t>
  </si>
  <si>
    <t>FYE 2015</t>
  </si>
  <si>
    <t>BUDGET TOTAL =</t>
  </si>
  <si>
    <t>1/2 BUDGET =</t>
  </si>
  <si>
    <t>User Fee</t>
  </si>
  <si>
    <t>Net Total</t>
  </si>
  <si>
    <t>Hosp.</t>
  </si>
  <si>
    <t>Based on</t>
  </si>
  <si>
    <t>TOTAL User</t>
  </si>
  <si>
    <t>FY 2014</t>
  </si>
  <si>
    <t>User Fees</t>
  </si>
  <si>
    <t>I.D</t>
  </si>
  <si>
    <t>HOSPITAL</t>
  </si>
  <si>
    <t>ADMISSIONS</t>
  </si>
  <si>
    <t>REVENUE</t>
  </si>
  <si>
    <t xml:space="preserve">  REVENUE</t>
  </si>
  <si>
    <t>Fee Assessed</t>
  </si>
  <si>
    <t>Fee Rounded</t>
  </si>
  <si>
    <t>Correction</t>
  </si>
  <si>
    <t>Anne Arundel Medical Center</t>
  </si>
  <si>
    <t>Atlantic General Hospital</t>
  </si>
  <si>
    <t>Bon Secours Hospital</t>
  </si>
  <si>
    <t>Calvert Memorial Hospital</t>
  </si>
  <si>
    <t>Carroll Hospital Center</t>
  </si>
  <si>
    <t>Doctors Community Hospital</t>
  </si>
  <si>
    <t>Fort Washington Medical Center</t>
  </si>
  <si>
    <t>Frederick Memorial Hospital</t>
  </si>
  <si>
    <t>Garrett County Memorial Hospital</t>
  </si>
  <si>
    <t>Greater Baltimore Medical Center</t>
  </si>
  <si>
    <t>Howard County General Hospital</t>
  </si>
  <si>
    <t>Johns Hopkins Bayview Medical Center</t>
  </si>
  <si>
    <t>Johns Hopkins Hospital</t>
  </si>
  <si>
    <t>Harford Memorial Hospital</t>
  </si>
  <si>
    <t>Holy Cross Hospital</t>
  </si>
  <si>
    <t>Laurel Regional Hospital</t>
  </si>
  <si>
    <t>McCready Memorial Hospital</t>
  </si>
  <si>
    <t>MedStar Franklin Square Hospital Center</t>
  </si>
  <si>
    <t>MedStar Good Samaritan Hospital</t>
  </si>
  <si>
    <t>MedStar Harbor Hospital Center</t>
  </si>
  <si>
    <t>MedStar Montgomery Medical Center</t>
  </si>
  <si>
    <t>MedStar Southern Maryland Hospital Center</t>
  </si>
  <si>
    <t>MedStar St. Mary's Hospital</t>
  </si>
  <si>
    <t>MedStar Union Memorial Hospital</t>
  </si>
  <si>
    <t>Mercy Medical Center</t>
  </si>
  <si>
    <t>Meritus Medical Center</t>
  </si>
  <si>
    <t>Northwest Hospital Center</t>
  </si>
  <si>
    <t>Peninsula Regional Medical Center</t>
  </si>
  <si>
    <t>Prince Georges Hospital Center</t>
  </si>
  <si>
    <t>Shady Grove Adventist Hospital</t>
  </si>
  <si>
    <t>Sinai Hospital</t>
  </si>
  <si>
    <t>St. Agnes Hospital</t>
  </si>
  <si>
    <t>Suburban Hospital</t>
  </si>
  <si>
    <t>Union Hospital of Cecil County</t>
  </si>
  <si>
    <t>University of Maryland - Cancer Center</t>
  </si>
  <si>
    <t>University of Maryland - MIEMSS</t>
  </si>
  <si>
    <t>University of Maryland Baltimore Washington Medical Center</t>
  </si>
  <si>
    <t>University of Maryland Charles Regional Medical Center</t>
  </si>
  <si>
    <t>University of Maryland Hospital Center</t>
  </si>
  <si>
    <t>University of Maryland Medical Center Midtown Campus</t>
  </si>
  <si>
    <t>University of Maryland Rehabilitation &amp; Orthopaedic Institute</t>
  </si>
  <si>
    <t>University of Maryland Shore Medical Center at Chestertown</t>
  </si>
  <si>
    <t>University of Maryland Shore Medical Center at Dorchester</t>
  </si>
  <si>
    <t>University of Maryland Shore Medical Center at Easton</t>
  </si>
  <si>
    <t>University of Maryland St. Joseph Medical Center</t>
  </si>
  <si>
    <t>Upper Chesapeake Medical Center</t>
  </si>
  <si>
    <t>Washington Adventist Hospital</t>
  </si>
  <si>
    <t>Western Maryland Regional Medical Center</t>
  </si>
  <si>
    <t>GROUP SUB-TOTAL</t>
  </si>
  <si>
    <t>(continued)</t>
  </si>
  <si>
    <t>for Psychiatric/Specialty Hospitals:</t>
  </si>
  <si>
    <t>Adventist Behavioral Health - Eastern Shore</t>
  </si>
  <si>
    <t>Adventist Behavioral Health - Rockville</t>
  </si>
  <si>
    <t>Adventist Rehab. Hospital of MD</t>
  </si>
  <si>
    <t>Brook Lane Health Services</t>
  </si>
  <si>
    <t>Levindale</t>
  </si>
  <si>
    <t>Mt. Washington Pediatric Hospital</t>
  </si>
  <si>
    <t>Sheppard &amp; Enoch Pratt Hospital</t>
  </si>
  <si>
    <t>St. Luke's Institute</t>
  </si>
  <si>
    <t>University Specialty Hospital</t>
  </si>
  <si>
    <t>STATE TOTAL</t>
  </si>
  <si>
    <t>FY 2015 *</t>
  </si>
  <si>
    <t>*Mark Up will be added to amount placed in rates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</si>
</sst>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&quot;$&quot;#,##0"/>
    <numFmt numFmtId="166" formatCode="[$$-409]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2" fillId="0" borderId="0" xfId="0" applyNumberFormat="1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 horizontal="right"/>
    </xf>
    <xf numFmtId="165" fontId="44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5" fillId="0" borderId="0" xfId="0" applyFont="1" applyAlignment="1">
      <alignment/>
    </xf>
    <xf numFmtId="0" fontId="41" fillId="0" borderId="0" xfId="0" applyNumberFormat="1" applyFont="1" applyAlignment="1">
      <alignment horizontal="center"/>
    </xf>
    <xf numFmtId="3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5" fontId="45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 locked="0"/>
    </xf>
    <xf numFmtId="165" fontId="42" fillId="0" borderId="0" xfId="0" applyNumberFormat="1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C1">
      <selection activeCell="G3" sqref="G3"/>
    </sheetView>
  </sheetViews>
  <sheetFormatPr defaultColWidth="9.140625" defaultRowHeight="15"/>
  <cols>
    <col min="1" max="1" width="10.8515625" style="0" customWidth="1"/>
    <col min="2" max="2" width="60.140625" style="0" customWidth="1"/>
    <col min="3" max="3" width="16.57421875" style="0" customWidth="1"/>
    <col min="4" max="4" width="20.7109375" style="0" bestFit="1" customWidth="1"/>
    <col min="5" max="8" width="16.57421875" style="0" customWidth="1"/>
    <col min="9" max="9" width="5.28125" style="0" customWidth="1"/>
    <col min="10" max="10" width="16.57421875" style="0" customWidth="1"/>
    <col min="11" max="11" width="5.28125" style="0" customWidth="1"/>
    <col min="12" max="12" width="16.57421875" style="0" customWidth="1"/>
  </cols>
  <sheetData>
    <row r="1" spans="1:12" ht="21">
      <c r="A1" s="3"/>
      <c r="B1" s="2" t="s">
        <v>0</v>
      </c>
      <c r="C1" s="3"/>
      <c r="D1" s="3"/>
      <c r="E1" s="3"/>
      <c r="F1" s="3"/>
      <c r="G1" s="3"/>
      <c r="H1" s="3"/>
      <c r="I1" s="34"/>
      <c r="J1" s="34"/>
      <c r="K1" s="34"/>
      <c r="L1" s="34"/>
    </row>
    <row r="2" spans="1:12" ht="21">
      <c r="A2" s="3"/>
      <c r="B2" s="5" t="s">
        <v>1</v>
      </c>
      <c r="C2" s="3"/>
      <c r="D2" s="3"/>
      <c r="E2" s="3"/>
      <c r="F2" s="3"/>
      <c r="G2" s="3"/>
      <c r="H2" s="3"/>
      <c r="I2" s="34"/>
      <c r="J2" s="34"/>
      <c r="K2" s="34"/>
      <c r="L2" s="34"/>
    </row>
    <row r="3" spans="1:12" ht="21">
      <c r="A3" s="3"/>
      <c r="B3" s="5" t="s">
        <v>2</v>
      </c>
      <c r="C3" s="3"/>
      <c r="D3" s="3"/>
      <c r="E3" s="3"/>
      <c r="F3" s="3"/>
      <c r="G3" s="3"/>
      <c r="H3" s="3"/>
      <c r="I3" s="34"/>
      <c r="J3" s="34"/>
      <c r="K3" s="34"/>
      <c r="L3" s="34"/>
    </row>
    <row r="4" spans="1:12" ht="15">
      <c r="A4" s="1"/>
      <c r="B4" s="1"/>
      <c r="C4" s="1"/>
      <c r="D4" s="1"/>
      <c r="E4" s="1"/>
      <c r="F4" s="1"/>
      <c r="G4" s="1"/>
      <c r="H4" s="1"/>
      <c r="I4" s="4"/>
      <c r="J4" s="4"/>
      <c r="K4" s="4"/>
      <c r="L4" s="4"/>
    </row>
    <row r="5" spans="1:12" ht="15">
      <c r="A5" s="1"/>
      <c r="B5" s="1"/>
      <c r="C5" s="1"/>
      <c r="D5" s="6" t="s">
        <v>3</v>
      </c>
      <c r="E5" s="7">
        <v>10135000</v>
      </c>
      <c r="F5" s="1"/>
      <c r="G5" s="1"/>
      <c r="H5" s="1"/>
      <c r="I5" s="4"/>
      <c r="J5" s="4"/>
      <c r="K5" s="4"/>
      <c r="L5" s="4"/>
    </row>
    <row r="6" spans="1:12" ht="15">
      <c r="A6" s="1"/>
      <c r="B6" s="1"/>
      <c r="C6" s="1"/>
      <c r="D6" s="6" t="s">
        <v>4</v>
      </c>
      <c r="E6" s="7">
        <v>5067500</v>
      </c>
      <c r="F6" s="1"/>
      <c r="G6" s="1"/>
      <c r="H6" s="1"/>
      <c r="I6" s="4"/>
      <c r="J6" s="4"/>
      <c r="K6" s="4"/>
      <c r="L6" s="4"/>
    </row>
    <row r="7" spans="1:12" ht="15">
      <c r="A7" s="1"/>
      <c r="B7" s="1"/>
      <c r="C7" s="1"/>
      <c r="D7" s="1"/>
      <c r="E7" s="1"/>
      <c r="F7" s="1"/>
      <c r="G7" s="1"/>
      <c r="H7" s="1"/>
      <c r="I7" s="4"/>
      <c r="J7" s="4"/>
      <c r="K7" s="4"/>
      <c r="L7" s="4"/>
    </row>
    <row r="8" spans="1:12" ht="15">
      <c r="A8" s="1"/>
      <c r="B8" s="1"/>
      <c r="C8" s="8"/>
      <c r="D8" s="9"/>
      <c r="E8" s="10" t="s">
        <v>5</v>
      </c>
      <c r="F8" s="9" t="s">
        <v>5</v>
      </c>
      <c r="G8" s="10"/>
      <c r="H8" s="9"/>
      <c r="I8" s="11"/>
      <c r="J8" s="12"/>
      <c r="K8" s="11"/>
      <c r="L8" s="13" t="s">
        <v>6</v>
      </c>
    </row>
    <row r="9" spans="1:12" ht="15">
      <c r="A9" s="1" t="s">
        <v>7</v>
      </c>
      <c r="B9" s="1"/>
      <c r="C9" s="14"/>
      <c r="D9" s="15"/>
      <c r="E9" s="16" t="s">
        <v>8</v>
      </c>
      <c r="F9" s="15" t="s">
        <v>8</v>
      </c>
      <c r="G9" s="16" t="s">
        <v>9</v>
      </c>
      <c r="H9" s="15" t="s">
        <v>9</v>
      </c>
      <c r="I9" s="17"/>
      <c r="J9" s="18" t="s">
        <v>10</v>
      </c>
      <c r="K9" s="17"/>
      <c r="L9" s="18" t="s">
        <v>11</v>
      </c>
    </row>
    <row r="10" spans="1:12" ht="15">
      <c r="A10" s="1" t="s">
        <v>12</v>
      </c>
      <c r="B10" s="19" t="s">
        <v>13</v>
      </c>
      <c r="C10" s="20" t="s">
        <v>14</v>
      </c>
      <c r="D10" s="21" t="s">
        <v>15</v>
      </c>
      <c r="E10" s="22" t="s">
        <v>14</v>
      </c>
      <c r="F10" s="21" t="s">
        <v>16</v>
      </c>
      <c r="G10" s="22" t="s">
        <v>17</v>
      </c>
      <c r="H10" s="21" t="s">
        <v>18</v>
      </c>
      <c r="I10" s="23"/>
      <c r="J10" s="24" t="s">
        <v>19</v>
      </c>
      <c r="K10" s="23"/>
      <c r="L10" s="24" t="s">
        <v>81</v>
      </c>
    </row>
    <row r="11" spans="1:12" ht="15">
      <c r="A11" s="1"/>
      <c r="B11" s="1"/>
      <c r="C11" s="1"/>
      <c r="D11" s="1"/>
      <c r="E11" s="1"/>
      <c r="F11" s="1"/>
      <c r="G11" s="1"/>
      <c r="H11" s="1"/>
      <c r="I11" s="4"/>
      <c r="J11" s="4"/>
      <c r="K11" s="4"/>
      <c r="L11" s="25"/>
    </row>
    <row r="12" spans="1:12" ht="15">
      <c r="A12" s="26">
        <v>23</v>
      </c>
      <c r="B12" s="1" t="s">
        <v>20</v>
      </c>
      <c r="C12" s="27">
        <v>28142</v>
      </c>
      <c r="D12" s="28">
        <v>541867800</v>
      </c>
      <c r="E12" s="28">
        <v>227617.03693181364</v>
      </c>
      <c r="F12" s="28">
        <v>177058.1436295171</v>
      </c>
      <c r="G12" s="29">
        <f aca="true" t="shared" si="0" ref="G12:G75">E12+F12</f>
        <v>404675.18056133075</v>
      </c>
      <c r="H12" s="28">
        <f aca="true" t="shared" si="1" ref="H12:H75">ROUND(G12,0)</f>
        <v>404675</v>
      </c>
      <c r="I12" s="4"/>
      <c r="J12" s="28">
        <v>-2767</v>
      </c>
      <c r="K12" s="4"/>
      <c r="L12" s="30">
        <f aca="true" t="shared" si="2" ref="L12:L59">H12+J12</f>
        <v>401908</v>
      </c>
    </row>
    <row r="13" spans="1:12" ht="15">
      <c r="A13" s="26">
        <v>61</v>
      </c>
      <c r="B13" s="1" t="s">
        <v>21</v>
      </c>
      <c r="C13" s="27">
        <v>3086</v>
      </c>
      <c r="D13" s="28">
        <v>99487100</v>
      </c>
      <c r="E13" s="28">
        <v>24960.06595023726</v>
      </c>
      <c r="F13" s="28">
        <v>32507.931346140384</v>
      </c>
      <c r="G13" s="29">
        <f t="shared" si="0"/>
        <v>57467.99729637764</v>
      </c>
      <c r="H13" s="28">
        <f t="shared" si="1"/>
        <v>57468</v>
      </c>
      <c r="I13" s="4"/>
      <c r="J13" s="28">
        <v>-504</v>
      </c>
      <c r="K13" s="4"/>
      <c r="L13" s="30">
        <f t="shared" si="2"/>
        <v>56964</v>
      </c>
    </row>
    <row r="14" spans="1:12" ht="15">
      <c r="A14" s="26">
        <v>13</v>
      </c>
      <c r="B14" s="1" t="s">
        <v>22</v>
      </c>
      <c r="C14" s="27">
        <v>5894</v>
      </c>
      <c r="D14" s="28">
        <v>121044100</v>
      </c>
      <c r="E14" s="28">
        <v>47671.62304300013</v>
      </c>
      <c r="F14" s="28">
        <v>39551.794078381536</v>
      </c>
      <c r="G14" s="29">
        <f t="shared" si="0"/>
        <v>87223.41712138167</v>
      </c>
      <c r="H14" s="28">
        <f t="shared" si="1"/>
        <v>87223</v>
      </c>
      <c r="I14" s="4"/>
      <c r="J14" s="28">
        <v>-690</v>
      </c>
      <c r="K14" s="4"/>
      <c r="L14" s="30">
        <f t="shared" si="2"/>
        <v>86533</v>
      </c>
    </row>
    <row r="15" spans="1:12" ht="15">
      <c r="A15" s="26">
        <v>39</v>
      </c>
      <c r="B15" s="1" t="s">
        <v>23</v>
      </c>
      <c r="C15" s="27">
        <v>6835</v>
      </c>
      <c r="D15" s="28">
        <v>138862900</v>
      </c>
      <c r="E15" s="28">
        <v>55282.5828807102</v>
      </c>
      <c r="F15" s="28">
        <v>45374.18036836894</v>
      </c>
      <c r="G15" s="29">
        <f t="shared" si="0"/>
        <v>100656.76324907914</v>
      </c>
      <c r="H15" s="28">
        <f t="shared" si="1"/>
        <v>100657</v>
      </c>
      <c r="I15" s="4"/>
      <c r="J15" s="28">
        <v>-717</v>
      </c>
      <c r="K15" s="4"/>
      <c r="L15" s="30">
        <f t="shared" si="2"/>
        <v>99940</v>
      </c>
    </row>
    <row r="16" spans="1:12" ht="15">
      <c r="A16" s="26">
        <v>33</v>
      </c>
      <c r="B16" s="1" t="s">
        <v>24</v>
      </c>
      <c r="C16" s="27">
        <v>11585</v>
      </c>
      <c r="D16" s="28">
        <v>249075200</v>
      </c>
      <c r="E16" s="28">
        <v>93701.34933036249</v>
      </c>
      <c r="F16" s="28">
        <v>81386.62702627965</v>
      </c>
      <c r="G16" s="29">
        <f t="shared" si="0"/>
        <v>175087.97635664215</v>
      </c>
      <c r="H16" s="28">
        <f t="shared" si="1"/>
        <v>175088</v>
      </c>
      <c r="I16" s="4"/>
      <c r="J16" s="28">
        <v>-1286</v>
      </c>
      <c r="K16" s="4"/>
      <c r="L16" s="30">
        <f t="shared" si="2"/>
        <v>173802</v>
      </c>
    </row>
    <row r="17" spans="1:12" ht="15">
      <c r="A17" s="26">
        <v>51</v>
      </c>
      <c r="B17" s="1" t="s">
        <v>25</v>
      </c>
      <c r="C17" s="27">
        <v>10857</v>
      </c>
      <c r="D17" s="28">
        <v>216854500</v>
      </c>
      <c r="E17" s="28">
        <v>87813.1678618684</v>
      </c>
      <c r="F17" s="28">
        <v>70858.3444295954</v>
      </c>
      <c r="G17" s="29">
        <f t="shared" si="0"/>
        <v>158671.5122914638</v>
      </c>
      <c r="H17" s="28">
        <f t="shared" si="1"/>
        <v>158672</v>
      </c>
      <c r="I17" s="4"/>
      <c r="J17" s="28">
        <v>-1132</v>
      </c>
      <c r="K17" s="4"/>
      <c r="L17" s="30">
        <f t="shared" si="2"/>
        <v>157540</v>
      </c>
    </row>
    <row r="18" spans="1:12" ht="15">
      <c r="A18" s="26">
        <v>60</v>
      </c>
      <c r="B18" s="1" t="s">
        <v>26</v>
      </c>
      <c r="C18" s="27">
        <v>2306</v>
      </c>
      <c r="D18" s="28">
        <v>46156625</v>
      </c>
      <c r="E18" s="28">
        <v>18651.30009113646</v>
      </c>
      <c r="F18" s="28">
        <v>15081.919129912794</v>
      </c>
      <c r="G18" s="29">
        <f t="shared" si="0"/>
        <v>33733.21922104926</v>
      </c>
      <c r="H18" s="28">
        <f t="shared" si="1"/>
        <v>33733</v>
      </c>
      <c r="I18" s="4"/>
      <c r="J18" s="28">
        <v>-244</v>
      </c>
      <c r="K18" s="4"/>
      <c r="L18" s="30">
        <f t="shared" si="2"/>
        <v>33489</v>
      </c>
    </row>
    <row r="19" spans="1:12" ht="15">
      <c r="A19" s="26">
        <v>5</v>
      </c>
      <c r="B19" s="1" t="s">
        <v>27</v>
      </c>
      <c r="C19" s="27">
        <v>17954</v>
      </c>
      <c r="D19" s="28">
        <v>337093700</v>
      </c>
      <c r="E19" s="28">
        <v>145214.84901832786</v>
      </c>
      <c r="F19" s="28">
        <v>110147.1332144212</v>
      </c>
      <c r="G19" s="29">
        <f t="shared" si="0"/>
        <v>255361.98223274905</v>
      </c>
      <c r="H19" s="28">
        <f t="shared" si="1"/>
        <v>255362</v>
      </c>
      <c r="I19" s="4"/>
      <c r="J19" s="28">
        <v>-1767</v>
      </c>
      <c r="K19" s="4"/>
      <c r="L19" s="30">
        <f t="shared" si="2"/>
        <v>253595</v>
      </c>
    </row>
    <row r="20" spans="1:12" ht="15">
      <c r="A20" s="26">
        <v>17</v>
      </c>
      <c r="B20" s="1" t="s">
        <v>28</v>
      </c>
      <c r="C20" s="27">
        <v>2009</v>
      </c>
      <c r="D20" s="28">
        <v>42302399.99999999</v>
      </c>
      <c r="E20" s="28">
        <v>16249.116167863463</v>
      </c>
      <c r="F20" s="28">
        <v>13822.53091081124</v>
      </c>
      <c r="G20" s="29">
        <f t="shared" si="0"/>
        <v>30071.6470786747</v>
      </c>
      <c r="H20" s="28">
        <f t="shared" si="1"/>
        <v>30072</v>
      </c>
      <c r="I20" s="4"/>
      <c r="J20" s="28">
        <v>-226</v>
      </c>
      <c r="K20" s="4"/>
      <c r="L20" s="30">
        <f t="shared" si="2"/>
        <v>29846</v>
      </c>
    </row>
    <row r="21" spans="1:12" ht="15">
      <c r="A21" s="26">
        <v>44</v>
      </c>
      <c r="B21" s="1" t="s">
        <v>29</v>
      </c>
      <c r="C21" s="27">
        <v>17180</v>
      </c>
      <c r="D21" s="28">
        <v>421137700</v>
      </c>
      <c r="E21" s="28">
        <v>138954.61212737396</v>
      </c>
      <c r="F21" s="28">
        <v>137608.95069683876</v>
      </c>
      <c r="G21" s="29">
        <f t="shared" si="0"/>
        <v>276563.5628242127</v>
      </c>
      <c r="H21" s="28">
        <f t="shared" si="1"/>
        <v>276564</v>
      </c>
      <c r="I21" s="4"/>
      <c r="J21" s="28">
        <v>-2253</v>
      </c>
      <c r="K21" s="4"/>
      <c r="L21" s="30">
        <f t="shared" si="2"/>
        <v>274311</v>
      </c>
    </row>
    <row r="22" spans="1:12" ht="15">
      <c r="A22" s="26">
        <v>48</v>
      </c>
      <c r="B22" s="1" t="s">
        <v>30</v>
      </c>
      <c r="C22" s="27">
        <v>16001</v>
      </c>
      <c r="D22" s="28">
        <v>278901600</v>
      </c>
      <c r="E22" s="28">
        <v>129418.66988650238</v>
      </c>
      <c r="F22" s="28">
        <v>91132.55954921499</v>
      </c>
      <c r="G22" s="29">
        <f t="shared" si="0"/>
        <v>220551.22943571737</v>
      </c>
      <c r="H22" s="28">
        <f t="shared" si="1"/>
        <v>220551</v>
      </c>
      <c r="I22" s="4"/>
      <c r="J22" s="28">
        <v>-1455</v>
      </c>
      <c r="K22" s="4"/>
      <c r="L22" s="30">
        <f t="shared" si="2"/>
        <v>219096</v>
      </c>
    </row>
    <row r="23" spans="1:12" ht="15">
      <c r="A23" s="26">
        <v>29</v>
      </c>
      <c r="B23" s="1" t="s">
        <v>31</v>
      </c>
      <c r="C23" s="27">
        <v>21497</v>
      </c>
      <c r="D23" s="28">
        <v>596807299.9999999</v>
      </c>
      <c r="E23" s="28">
        <v>173871.20470908954</v>
      </c>
      <c r="F23" s="28">
        <v>195009.91319754426</v>
      </c>
      <c r="G23" s="29">
        <f t="shared" si="0"/>
        <v>368881.11790663376</v>
      </c>
      <c r="H23" s="28">
        <f t="shared" si="1"/>
        <v>368881</v>
      </c>
      <c r="I23" s="4"/>
      <c r="J23" s="28">
        <v>-3090</v>
      </c>
      <c r="K23" s="4"/>
      <c r="L23" s="30">
        <f t="shared" si="2"/>
        <v>365791</v>
      </c>
    </row>
    <row r="24" spans="1:12" ht="15">
      <c r="A24" s="26">
        <v>9</v>
      </c>
      <c r="B24" s="1" t="s">
        <v>32</v>
      </c>
      <c r="C24" s="27">
        <v>48261</v>
      </c>
      <c r="D24" s="28">
        <v>2132419000</v>
      </c>
      <c r="E24" s="28">
        <v>390342.7552898251</v>
      </c>
      <c r="F24" s="28">
        <v>696779.0844562293</v>
      </c>
      <c r="G24" s="29">
        <f t="shared" si="0"/>
        <v>1087121.8397460545</v>
      </c>
      <c r="H24" s="28">
        <f t="shared" si="1"/>
        <v>1087122</v>
      </c>
      <c r="I24" s="4"/>
      <c r="J24" s="28">
        <v>-9779</v>
      </c>
      <c r="K24" s="4"/>
      <c r="L24" s="30">
        <f t="shared" si="2"/>
        <v>1077343</v>
      </c>
    </row>
    <row r="25" spans="1:12" ht="15">
      <c r="A25" s="26">
        <v>6</v>
      </c>
      <c r="B25" s="1" t="s">
        <v>33</v>
      </c>
      <c r="C25" s="27">
        <v>4727</v>
      </c>
      <c r="D25" s="28">
        <v>103499300</v>
      </c>
      <c r="E25" s="28">
        <v>38232.7387384224</v>
      </c>
      <c r="F25" s="28">
        <v>33818.9387244536</v>
      </c>
      <c r="G25" s="29">
        <f t="shared" si="0"/>
        <v>72051.67746287599</v>
      </c>
      <c r="H25" s="28">
        <f t="shared" si="1"/>
        <v>72052</v>
      </c>
      <c r="I25" s="4"/>
      <c r="J25" s="28">
        <v>-552</v>
      </c>
      <c r="K25" s="4"/>
      <c r="L25" s="30">
        <f t="shared" si="2"/>
        <v>71500</v>
      </c>
    </row>
    <row r="26" spans="1:12" ht="15">
      <c r="A26" s="26">
        <v>4</v>
      </c>
      <c r="B26" s="1" t="s">
        <v>34</v>
      </c>
      <c r="C26" s="27">
        <v>27676</v>
      </c>
      <c r="D26" s="28">
        <v>461351200</v>
      </c>
      <c r="E26" s="28">
        <v>223847.95373906882</v>
      </c>
      <c r="F26" s="28">
        <v>150748.9225845309</v>
      </c>
      <c r="G26" s="29">
        <f t="shared" si="0"/>
        <v>374596.8763235997</v>
      </c>
      <c r="H26" s="28">
        <f t="shared" si="1"/>
        <v>374597</v>
      </c>
      <c r="I26" s="4"/>
      <c r="J26" s="28">
        <v>-2397</v>
      </c>
      <c r="K26" s="4"/>
      <c r="L26" s="30">
        <f t="shared" si="2"/>
        <v>372200</v>
      </c>
    </row>
    <row r="27" spans="1:12" ht="15">
      <c r="A27" s="26">
        <v>55</v>
      </c>
      <c r="B27" s="1" t="s">
        <v>35</v>
      </c>
      <c r="C27" s="27">
        <v>5989</v>
      </c>
      <c r="D27" s="28">
        <v>121542100</v>
      </c>
      <c r="E27" s="28">
        <v>48439.99837199318</v>
      </c>
      <c r="F27" s="28">
        <v>39714.518188445836</v>
      </c>
      <c r="G27" s="29">
        <f t="shared" si="0"/>
        <v>88154.51656043902</v>
      </c>
      <c r="H27" s="28">
        <f t="shared" si="1"/>
        <v>88155</v>
      </c>
      <c r="I27" s="4"/>
      <c r="J27" s="28">
        <v>-627</v>
      </c>
      <c r="K27" s="4"/>
      <c r="L27" s="30">
        <f t="shared" si="2"/>
        <v>87528</v>
      </c>
    </row>
    <row r="28" spans="1:12" ht="15">
      <c r="A28" s="26">
        <v>45</v>
      </c>
      <c r="B28" s="1" t="s">
        <v>36</v>
      </c>
      <c r="C28" s="27">
        <v>297</v>
      </c>
      <c r="D28" s="28">
        <v>17975600</v>
      </c>
      <c r="E28" s="28">
        <v>2402.1839232729963</v>
      </c>
      <c r="F28" s="28">
        <v>5873.621511790786</v>
      </c>
      <c r="G28" s="29">
        <f t="shared" si="0"/>
        <v>8275.805435063783</v>
      </c>
      <c r="H28" s="28">
        <f t="shared" si="1"/>
        <v>8276</v>
      </c>
      <c r="I28" s="4"/>
      <c r="J28" s="28">
        <v>-94</v>
      </c>
      <c r="K28" s="4"/>
      <c r="L28" s="30">
        <f t="shared" si="2"/>
        <v>8182</v>
      </c>
    </row>
    <row r="29" spans="1:12" ht="15">
      <c r="A29" s="26">
        <v>15</v>
      </c>
      <c r="B29" s="1" t="s">
        <v>37</v>
      </c>
      <c r="C29" s="27">
        <v>21997</v>
      </c>
      <c r="D29" s="28">
        <v>469792199.99999994</v>
      </c>
      <c r="E29" s="28">
        <v>177915.2853880003</v>
      </c>
      <c r="F29" s="28">
        <v>153507.06357459663</v>
      </c>
      <c r="G29" s="29">
        <f t="shared" si="0"/>
        <v>331422.34896259697</v>
      </c>
      <c r="H29" s="28">
        <f t="shared" si="1"/>
        <v>331422</v>
      </c>
      <c r="I29" s="4"/>
      <c r="J29" s="28">
        <v>-2521</v>
      </c>
      <c r="K29" s="4"/>
      <c r="L29" s="30">
        <f t="shared" si="2"/>
        <v>328901</v>
      </c>
    </row>
    <row r="30" spans="1:12" ht="15">
      <c r="A30" s="26">
        <v>2004</v>
      </c>
      <c r="B30" s="1" t="s">
        <v>38</v>
      </c>
      <c r="C30" s="27">
        <v>13416</v>
      </c>
      <c r="D30" s="28">
        <v>295736800</v>
      </c>
      <c r="E30" s="28">
        <v>108510.77277653372</v>
      </c>
      <c r="F30" s="28">
        <v>96633.54938406337</v>
      </c>
      <c r="G30" s="29">
        <f t="shared" si="0"/>
        <v>205144.32216059708</v>
      </c>
      <c r="H30" s="28">
        <f t="shared" si="1"/>
        <v>205144</v>
      </c>
      <c r="I30" s="4"/>
      <c r="J30" s="28">
        <v>-1648</v>
      </c>
      <c r="K30" s="4"/>
      <c r="L30" s="30">
        <f t="shared" si="2"/>
        <v>203496</v>
      </c>
    </row>
    <row r="31" spans="1:12" ht="15">
      <c r="A31" s="26">
        <v>34</v>
      </c>
      <c r="B31" s="1" t="s">
        <v>39</v>
      </c>
      <c r="C31" s="27">
        <v>8581</v>
      </c>
      <c r="D31" s="28">
        <v>201141000</v>
      </c>
      <c r="E31" s="28">
        <v>69404.51261146659</v>
      </c>
      <c r="F31" s="28">
        <v>65723.87594868102</v>
      </c>
      <c r="G31" s="29">
        <f t="shared" si="0"/>
        <v>135128.3885601476</v>
      </c>
      <c r="H31" s="28">
        <f t="shared" si="1"/>
        <v>135128</v>
      </c>
      <c r="I31" s="4"/>
      <c r="J31" s="28">
        <v>-1108</v>
      </c>
      <c r="K31" s="4"/>
      <c r="L31" s="30">
        <f t="shared" si="2"/>
        <v>134020</v>
      </c>
    </row>
    <row r="32" spans="1:12" ht="15">
      <c r="A32" s="26">
        <v>18</v>
      </c>
      <c r="B32" s="1" t="s">
        <v>40</v>
      </c>
      <c r="C32" s="27">
        <v>8615</v>
      </c>
      <c r="D32" s="28">
        <v>166869100</v>
      </c>
      <c r="E32" s="28">
        <v>69679.51009763253</v>
      </c>
      <c r="F32" s="28">
        <v>54525.35300146687</v>
      </c>
      <c r="G32" s="29">
        <f t="shared" si="0"/>
        <v>124204.8630990994</v>
      </c>
      <c r="H32" s="28">
        <f t="shared" si="1"/>
        <v>124205</v>
      </c>
      <c r="I32" s="4"/>
      <c r="J32" s="28">
        <v>-876</v>
      </c>
      <c r="K32" s="4"/>
      <c r="L32" s="30">
        <f t="shared" si="2"/>
        <v>123329</v>
      </c>
    </row>
    <row r="33" spans="1:12" ht="15">
      <c r="A33" s="26">
        <v>62</v>
      </c>
      <c r="B33" s="1" t="s">
        <v>41</v>
      </c>
      <c r="C33" s="27">
        <v>8655</v>
      </c>
      <c r="D33" s="28">
        <v>144983300</v>
      </c>
      <c r="E33" s="28">
        <v>70003.03655194539</v>
      </c>
      <c r="F33" s="28">
        <v>47374.05314595435</v>
      </c>
      <c r="G33" s="29">
        <f t="shared" si="0"/>
        <v>117377.08969789973</v>
      </c>
      <c r="H33" s="28">
        <f t="shared" si="1"/>
        <v>117377</v>
      </c>
      <c r="I33" s="4"/>
      <c r="J33" s="28">
        <v>-1274</v>
      </c>
      <c r="K33" s="4"/>
      <c r="L33" s="30">
        <f t="shared" si="2"/>
        <v>116103</v>
      </c>
    </row>
    <row r="34" spans="1:12" ht="15">
      <c r="A34" s="26">
        <v>28</v>
      </c>
      <c r="B34" s="1" t="s">
        <v>42</v>
      </c>
      <c r="C34" s="27">
        <v>7477</v>
      </c>
      <c r="D34" s="28">
        <v>154603000</v>
      </c>
      <c r="E34" s="28">
        <v>60475.18247243162</v>
      </c>
      <c r="F34" s="28">
        <v>50517.34053869639</v>
      </c>
      <c r="G34" s="29">
        <f t="shared" si="0"/>
        <v>110992.52301112801</v>
      </c>
      <c r="H34" s="28">
        <f t="shared" si="1"/>
        <v>110993</v>
      </c>
      <c r="I34" s="4"/>
      <c r="J34" s="28">
        <v>-803</v>
      </c>
      <c r="K34" s="4"/>
      <c r="L34" s="30">
        <f t="shared" si="2"/>
        <v>110190</v>
      </c>
    </row>
    <row r="35" spans="1:12" ht="15">
      <c r="A35" s="26">
        <v>24</v>
      </c>
      <c r="B35" s="1" t="s">
        <v>43</v>
      </c>
      <c r="C35" s="27">
        <v>14044</v>
      </c>
      <c r="D35" s="28">
        <v>406581900</v>
      </c>
      <c r="E35" s="28">
        <v>113590.13810924564</v>
      </c>
      <c r="F35" s="28">
        <v>132852.76675853768</v>
      </c>
      <c r="G35" s="29">
        <f t="shared" si="0"/>
        <v>246442.9048677833</v>
      </c>
      <c r="H35" s="28">
        <f t="shared" si="1"/>
        <v>246443</v>
      </c>
      <c r="I35" s="4"/>
      <c r="J35" s="28">
        <v>-2233</v>
      </c>
      <c r="K35" s="4"/>
      <c r="L35" s="30">
        <f t="shared" si="2"/>
        <v>244210</v>
      </c>
    </row>
    <row r="36" spans="1:12" ht="15">
      <c r="A36" s="26">
        <v>8</v>
      </c>
      <c r="B36" s="1" t="s">
        <v>44</v>
      </c>
      <c r="C36" s="27">
        <v>16473</v>
      </c>
      <c r="D36" s="28">
        <v>470759600</v>
      </c>
      <c r="E36" s="28">
        <v>133236.28204739417</v>
      </c>
      <c r="F36" s="28">
        <v>153823.16659482996</v>
      </c>
      <c r="G36" s="29">
        <f t="shared" si="0"/>
        <v>287059.44864222413</v>
      </c>
      <c r="H36" s="28">
        <f t="shared" si="1"/>
        <v>287059</v>
      </c>
      <c r="I36" s="4"/>
      <c r="J36" s="28">
        <v>-2427</v>
      </c>
      <c r="K36" s="4"/>
      <c r="L36" s="30">
        <f t="shared" si="2"/>
        <v>284632</v>
      </c>
    </row>
    <row r="37" spans="1:12" ht="15">
      <c r="A37" s="26">
        <v>1</v>
      </c>
      <c r="B37" s="1" t="s">
        <v>45</v>
      </c>
      <c r="C37" s="27">
        <v>15846</v>
      </c>
      <c r="D37" s="28">
        <v>301350700</v>
      </c>
      <c r="E37" s="28">
        <v>128165.00487604004</v>
      </c>
      <c r="F37" s="28">
        <v>98467.92063203518</v>
      </c>
      <c r="G37" s="29">
        <f t="shared" si="0"/>
        <v>226632.92550807522</v>
      </c>
      <c r="H37" s="28">
        <f t="shared" si="1"/>
        <v>226633</v>
      </c>
      <c r="I37" s="4"/>
      <c r="J37" s="28">
        <v>-1561</v>
      </c>
      <c r="K37" s="4"/>
      <c r="L37" s="30">
        <f t="shared" si="2"/>
        <v>225072</v>
      </c>
    </row>
    <row r="38" spans="1:12" ht="15">
      <c r="A38" s="26">
        <v>40</v>
      </c>
      <c r="B38" s="1" t="s">
        <v>46</v>
      </c>
      <c r="C38" s="27">
        <v>14013</v>
      </c>
      <c r="D38" s="28">
        <v>248252700</v>
      </c>
      <c r="E38" s="28">
        <v>113339.40510715319</v>
      </c>
      <c r="F38" s="28">
        <v>81117.87084048068</v>
      </c>
      <c r="G38" s="29">
        <f t="shared" si="0"/>
        <v>194457.27594763387</v>
      </c>
      <c r="H38" s="28">
        <f t="shared" si="1"/>
        <v>194457</v>
      </c>
      <c r="I38" s="4"/>
      <c r="J38" s="28">
        <v>-1261</v>
      </c>
      <c r="K38" s="4"/>
      <c r="L38" s="30">
        <f t="shared" si="2"/>
        <v>193196</v>
      </c>
    </row>
    <row r="39" spans="1:12" ht="15">
      <c r="A39" s="26">
        <v>19</v>
      </c>
      <c r="B39" s="1" t="s">
        <v>47</v>
      </c>
      <c r="C39" s="27">
        <v>17915</v>
      </c>
      <c r="D39" s="28">
        <v>412641500</v>
      </c>
      <c r="E39" s="28">
        <v>144899.4107253728</v>
      </c>
      <c r="F39" s="28">
        <v>134832.77281746466</v>
      </c>
      <c r="G39" s="29">
        <f t="shared" si="0"/>
        <v>279732.1835428375</v>
      </c>
      <c r="H39" s="28">
        <f t="shared" si="1"/>
        <v>279732</v>
      </c>
      <c r="I39" s="4"/>
      <c r="J39" s="28">
        <v>-2192</v>
      </c>
      <c r="K39" s="4"/>
      <c r="L39" s="30">
        <f t="shared" si="2"/>
        <v>277540</v>
      </c>
    </row>
    <row r="40" spans="1:12" ht="15">
      <c r="A40" s="26">
        <v>3</v>
      </c>
      <c r="B40" s="1" t="s">
        <v>48</v>
      </c>
      <c r="C40" s="27">
        <v>10400</v>
      </c>
      <c r="D40" s="28">
        <v>262870454.58999997</v>
      </c>
      <c r="E40" s="28">
        <v>84116.87812134397</v>
      </c>
      <c r="F40" s="28">
        <v>85894.29876577397</v>
      </c>
      <c r="G40" s="29">
        <f t="shared" si="0"/>
        <v>170011.17688711794</v>
      </c>
      <c r="H40" s="28">
        <f t="shared" si="1"/>
        <v>170011</v>
      </c>
      <c r="I40" s="4"/>
      <c r="J40" s="28">
        <v>-1352</v>
      </c>
      <c r="K40" s="4"/>
      <c r="L40" s="30">
        <f t="shared" si="2"/>
        <v>168659</v>
      </c>
    </row>
    <row r="41" spans="1:12" ht="15">
      <c r="A41" s="26">
        <v>5050</v>
      </c>
      <c r="B41" s="1" t="s">
        <v>49</v>
      </c>
      <c r="C41" s="27">
        <v>20321</v>
      </c>
      <c r="D41" s="28">
        <v>388181800</v>
      </c>
      <c r="E41" s="28">
        <v>164359.5269522914</v>
      </c>
      <c r="F41" s="28">
        <v>126840.43764690295</v>
      </c>
      <c r="G41" s="29">
        <f t="shared" si="0"/>
        <v>291199.96459919435</v>
      </c>
      <c r="H41" s="28">
        <f t="shared" si="1"/>
        <v>291200</v>
      </c>
      <c r="I41" s="4"/>
      <c r="J41" s="28">
        <v>-1919</v>
      </c>
      <c r="K41" s="4"/>
      <c r="L41" s="30">
        <f t="shared" si="2"/>
        <v>289281</v>
      </c>
    </row>
    <row r="42" spans="1:12" ht="15">
      <c r="A42" s="26">
        <v>12</v>
      </c>
      <c r="B42" s="1" t="s">
        <v>50</v>
      </c>
      <c r="C42" s="27">
        <v>25871</v>
      </c>
      <c r="D42" s="28">
        <v>684516800</v>
      </c>
      <c r="E42" s="28">
        <v>209248.82248820097</v>
      </c>
      <c r="F42" s="28">
        <v>223669.45201618812</v>
      </c>
      <c r="G42" s="29">
        <f t="shared" si="0"/>
        <v>432918.2745043891</v>
      </c>
      <c r="H42" s="28">
        <f t="shared" si="1"/>
        <v>432918</v>
      </c>
      <c r="I42" s="4"/>
      <c r="J42" s="28">
        <v>-3575</v>
      </c>
      <c r="K42" s="4"/>
      <c r="L42" s="30">
        <f t="shared" si="2"/>
        <v>429343</v>
      </c>
    </row>
    <row r="43" spans="1:12" ht="15">
      <c r="A43" s="26">
        <v>11</v>
      </c>
      <c r="B43" s="1" t="s">
        <v>51</v>
      </c>
      <c r="C43" s="27">
        <v>17907</v>
      </c>
      <c r="D43" s="28">
        <v>404669900</v>
      </c>
      <c r="E43" s="28">
        <v>144834.70543451022</v>
      </c>
      <c r="F43" s="28">
        <v>132228.01073756794</v>
      </c>
      <c r="G43" s="29">
        <f t="shared" si="0"/>
        <v>277062.71617207816</v>
      </c>
      <c r="H43" s="28">
        <f t="shared" si="1"/>
        <v>277063</v>
      </c>
      <c r="I43" s="4"/>
      <c r="J43" s="28">
        <v>-2122</v>
      </c>
      <c r="K43" s="4"/>
      <c r="L43" s="30">
        <f t="shared" si="2"/>
        <v>274941</v>
      </c>
    </row>
    <row r="44" spans="1:12" ht="15">
      <c r="A44" s="26">
        <v>22</v>
      </c>
      <c r="B44" s="1" t="s">
        <v>52</v>
      </c>
      <c r="C44" s="27">
        <v>13210</v>
      </c>
      <c r="D44" s="28">
        <v>280578500</v>
      </c>
      <c r="E44" s="28">
        <v>106844.61153682249</v>
      </c>
      <c r="F44" s="28">
        <v>91680.4954130038</v>
      </c>
      <c r="G44" s="29">
        <f t="shared" si="0"/>
        <v>198525.1069498263</v>
      </c>
      <c r="H44" s="28">
        <f t="shared" si="1"/>
        <v>198525</v>
      </c>
      <c r="I44" s="4"/>
      <c r="J44" s="28">
        <v>-1442</v>
      </c>
      <c r="K44" s="4"/>
      <c r="L44" s="30">
        <f t="shared" si="2"/>
        <v>197083</v>
      </c>
    </row>
    <row r="45" spans="1:12" ht="15">
      <c r="A45" s="26">
        <v>32</v>
      </c>
      <c r="B45" s="1" t="s">
        <v>53</v>
      </c>
      <c r="C45" s="27">
        <v>5750</v>
      </c>
      <c r="D45" s="28">
        <v>153372900</v>
      </c>
      <c r="E45" s="28">
        <v>46506.927807473825</v>
      </c>
      <c r="F45" s="28">
        <v>50115.398916627935</v>
      </c>
      <c r="G45" s="29">
        <f t="shared" si="0"/>
        <v>96622.32672410176</v>
      </c>
      <c r="H45" s="28">
        <f t="shared" si="1"/>
        <v>96622</v>
      </c>
      <c r="I45" s="4"/>
      <c r="J45" s="28">
        <v>-784</v>
      </c>
      <c r="K45" s="4"/>
      <c r="L45" s="30">
        <f t="shared" si="2"/>
        <v>95838</v>
      </c>
    </row>
    <row r="46" spans="1:12" ht="15">
      <c r="A46" s="26">
        <v>8994</v>
      </c>
      <c r="B46" s="1" t="s">
        <v>54</v>
      </c>
      <c r="C46" s="27">
        <v>0</v>
      </c>
      <c r="D46" s="28">
        <v>0</v>
      </c>
      <c r="E46" s="28">
        <v>0</v>
      </c>
      <c r="F46" s="28">
        <v>0</v>
      </c>
      <c r="G46" s="29">
        <f t="shared" si="0"/>
        <v>0</v>
      </c>
      <c r="H46" s="28">
        <f t="shared" si="1"/>
        <v>0</v>
      </c>
      <c r="I46" s="4"/>
      <c r="J46" s="28">
        <v>-313</v>
      </c>
      <c r="K46" s="4"/>
      <c r="L46" s="30">
        <f t="shared" si="2"/>
        <v>-313</v>
      </c>
    </row>
    <row r="47" spans="1:12" ht="15">
      <c r="A47" s="26">
        <v>8992</v>
      </c>
      <c r="B47" s="1" t="s">
        <v>55</v>
      </c>
      <c r="C47" s="27">
        <v>7874</v>
      </c>
      <c r="D47" s="28">
        <v>188680900.00000003</v>
      </c>
      <c r="E47" s="28">
        <v>63686.18253148677</v>
      </c>
      <c r="F47" s="28">
        <v>61652.472969138515</v>
      </c>
      <c r="G47" s="29">
        <f t="shared" si="0"/>
        <v>125338.65550062529</v>
      </c>
      <c r="H47" s="28">
        <f t="shared" si="1"/>
        <v>125339</v>
      </c>
      <c r="I47" s="4"/>
      <c r="J47" s="28">
        <v>-961</v>
      </c>
      <c r="K47" s="4"/>
      <c r="L47" s="30">
        <f t="shared" si="2"/>
        <v>124378</v>
      </c>
    </row>
    <row r="48" spans="1:12" ht="15">
      <c r="A48" s="26">
        <v>43</v>
      </c>
      <c r="B48" s="1" t="s">
        <v>56</v>
      </c>
      <c r="C48" s="27">
        <v>18921</v>
      </c>
      <c r="D48" s="28">
        <v>376812800</v>
      </c>
      <c r="E48" s="28">
        <v>153036.10105134125</v>
      </c>
      <c r="F48" s="28">
        <v>123125.55731091696</v>
      </c>
      <c r="G48" s="29">
        <f t="shared" si="0"/>
        <v>276161.6583622582</v>
      </c>
      <c r="H48" s="28">
        <f t="shared" si="1"/>
        <v>276162</v>
      </c>
      <c r="I48" s="4"/>
      <c r="J48" s="28">
        <v>-2014</v>
      </c>
      <c r="K48" s="4"/>
      <c r="L48" s="30">
        <f t="shared" si="2"/>
        <v>274148</v>
      </c>
    </row>
    <row r="49" spans="1:12" ht="15">
      <c r="A49" s="26">
        <v>35</v>
      </c>
      <c r="B49" s="1" t="s">
        <v>57</v>
      </c>
      <c r="C49" s="27">
        <v>7717</v>
      </c>
      <c r="D49" s="28">
        <v>137003900.00000003</v>
      </c>
      <c r="E49" s="28">
        <v>62416.341198308786</v>
      </c>
      <c r="F49" s="28">
        <v>44766.74237517712</v>
      </c>
      <c r="G49" s="29">
        <f t="shared" si="0"/>
        <v>107183.0835734859</v>
      </c>
      <c r="H49" s="28">
        <f t="shared" si="1"/>
        <v>107183</v>
      </c>
      <c r="I49" s="4"/>
      <c r="J49" s="28">
        <v>-668</v>
      </c>
      <c r="K49" s="4"/>
      <c r="L49" s="30">
        <f t="shared" si="2"/>
        <v>106515</v>
      </c>
    </row>
    <row r="50" spans="1:12" ht="15">
      <c r="A50" s="26">
        <v>2</v>
      </c>
      <c r="B50" s="1" t="s">
        <v>58</v>
      </c>
      <c r="C50" s="27">
        <v>26586</v>
      </c>
      <c r="D50" s="28">
        <v>1241601500</v>
      </c>
      <c r="E50" s="28">
        <v>215031.85785904332</v>
      </c>
      <c r="F50" s="28">
        <v>405699.7974738928</v>
      </c>
      <c r="G50" s="29">
        <f t="shared" si="0"/>
        <v>620731.6553329361</v>
      </c>
      <c r="H50" s="28">
        <f t="shared" si="1"/>
        <v>620732</v>
      </c>
      <c r="I50" s="4"/>
      <c r="J50" s="28">
        <v>-6231</v>
      </c>
      <c r="K50" s="4"/>
      <c r="L50" s="30">
        <f t="shared" si="2"/>
        <v>614501</v>
      </c>
    </row>
    <row r="51" spans="1:12" ht="15">
      <c r="A51" s="26">
        <v>38</v>
      </c>
      <c r="B51" s="1" t="s">
        <v>59</v>
      </c>
      <c r="C51" s="27">
        <v>7527</v>
      </c>
      <c r="D51" s="28">
        <v>216173800</v>
      </c>
      <c r="E51" s="28">
        <v>60879.59054032269</v>
      </c>
      <c r="F51" s="28">
        <v>70635.92213698341</v>
      </c>
      <c r="G51" s="29">
        <f t="shared" si="0"/>
        <v>131515.5126773061</v>
      </c>
      <c r="H51" s="28">
        <f t="shared" si="1"/>
        <v>131516</v>
      </c>
      <c r="I51" s="4"/>
      <c r="J51" s="28">
        <v>-980</v>
      </c>
      <c r="K51" s="4"/>
      <c r="L51" s="30">
        <f t="shared" si="2"/>
        <v>130536</v>
      </c>
    </row>
    <row r="52" spans="1:12" ht="15">
      <c r="A52" s="26">
        <v>2001</v>
      </c>
      <c r="B52" s="1" t="s">
        <v>60</v>
      </c>
      <c r="C52" s="27">
        <v>3662</v>
      </c>
      <c r="D52" s="28">
        <v>115227400</v>
      </c>
      <c r="E52" s="28">
        <v>29618.846892342463</v>
      </c>
      <c r="F52" s="28">
        <v>37651.15686751605</v>
      </c>
      <c r="G52" s="29">
        <f t="shared" si="0"/>
        <v>67270.00375985852</v>
      </c>
      <c r="H52" s="28">
        <f t="shared" si="1"/>
        <v>67270</v>
      </c>
      <c r="I52" s="4"/>
      <c r="J52" s="28">
        <v>-624</v>
      </c>
      <c r="K52" s="4"/>
      <c r="L52" s="30">
        <f t="shared" si="2"/>
        <v>66646</v>
      </c>
    </row>
    <row r="53" spans="1:12" ht="15">
      <c r="A53" s="26">
        <v>30</v>
      </c>
      <c r="B53" s="1" t="s">
        <v>61</v>
      </c>
      <c r="C53" s="27">
        <v>2217</v>
      </c>
      <c r="D53" s="28">
        <v>62791800</v>
      </c>
      <c r="E53" s="28">
        <v>17931.453730290345</v>
      </c>
      <c r="F53" s="28">
        <v>20517.54974766154</v>
      </c>
      <c r="G53" s="29">
        <f t="shared" si="0"/>
        <v>38449.00347795188</v>
      </c>
      <c r="H53" s="28">
        <f t="shared" si="1"/>
        <v>38449</v>
      </c>
      <c r="I53" s="4"/>
      <c r="J53" s="28">
        <v>-344</v>
      </c>
      <c r="K53" s="4"/>
      <c r="L53" s="30">
        <f t="shared" si="2"/>
        <v>38105</v>
      </c>
    </row>
    <row r="54" spans="1:12" ht="15">
      <c r="A54" s="26">
        <v>10</v>
      </c>
      <c r="B54" s="1" t="s">
        <v>62</v>
      </c>
      <c r="C54" s="27">
        <v>2611</v>
      </c>
      <c r="D54" s="28">
        <v>59897899.99999999</v>
      </c>
      <c r="E54" s="28">
        <v>21118.189305272026</v>
      </c>
      <c r="F54" s="28">
        <v>19571.952755462586</v>
      </c>
      <c r="G54" s="29">
        <f t="shared" si="0"/>
        <v>40690.14206073461</v>
      </c>
      <c r="H54" s="28">
        <f t="shared" si="1"/>
        <v>40690</v>
      </c>
      <c r="I54" s="4"/>
      <c r="J54" s="28">
        <v>-313</v>
      </c>
      <c r="K54" s="4"/>
      <c r="L54" s="30">
        <f t="shared" si="2"/>
        <v>40377</v>
      </c>
    </row>
    <row r="55" spans="1:12" ht="15">
      <c r="A55" s="26">
        <v>37</v>
      </c>
      <c r="B55" s="1" t="s">
        <v>63</v>
      </c>
      <c r="C55" s="27">
        <v>8074</v>
      </c>
      <c r="D55" s="28">
        <v>191358499.99999997</v>
      </c>
      <c r="E55" s="28">
        <v>65303.81480305108</v>
      </c>
      <c r="F55" s="28">
        <v>62527.392802689035</v>
      </c>
      <c r="G55" s="29">
        <f t="shared" si="0"/>
        <v>127831.20760574011</v>
      </c>
      <c r="H55" s="28">
        <f t="shared" si="1"/>
        <v>127831</v>
      </c>
      <c r="I55" s="4"/>
      <c r="J55" s="28">
        <v>-1004</v>
      </c>
      <c r="K55" s="4"/>
      <c r="L55" s="30">
        <f t="shared" si="2"/>
        <v>126827</v>
      </c>
    </row>
    <row r="56" spans="1:12" ht="15">
      <c r="A56" s="26">
        <v>63</v>
      </c>
      <c r="B56" s="1" t="s">
        <v>64</v>
      </c>
      <c r="C56" s="27">
        <v>15176</v>
      </c>
      <c r="D56" s="28">
        <v>337661500</v>
      </c>
      <c r="E56" s="28">
        <v>122745.93676629962</v>
      </c>
      <c r="F56" s="28">
        <v>110332.66484031378</v>
      </c>
      <c r="G56" s="29">
        <f t="shared" si="0"/>
        <v>233078.6016066134</v>
      </c>
      <c r="H56" s="28">
        <f t="shared" si="1"/>
        <v>233079</v>
      </c>
      <c r="I56" s="4"/>
      <c r="J56" s="28">
        <v>-1875</v>
      </c>
      <c r="K56" s="4"/>
      <c r="L56" s="30">
        <f t="shared" si="2"/>
        <v>231204</v>
      </c>
    </row>
    <row r="57" spans="1:12" ht="15">
      <c r="A57" s="26">
        <v>49</v>
      </c>
      <c r="B57" s="1" t="s">
        <v>65</v>
      </c>
      <c r="C57" s="27">
        <v>12589</v>
      </c>
      <c r="D57" s="28">
        <v>290000800</v>
      </c>
      <c r="E57" s="28">
        <v>101821.8633336153</v>
      </c>
      <c r="F57" s="28">
        <v>94759.28132115409</v>
      </c>
      <c r="G57" s="29">
        <f t="shared" si="0"/>
        <v>196581.1446547694</v>
      </c>
      <c r="H57" s="28">
        <f t="shared" si="1"/>
        <v>196581</v>
      </c>
      <c r="I57" s="4"/>
      <c r="J57" s="28">
        <v>-1498</v>
      </c>
      <c r="K57" s="4"/>
      <c r="L57" s="30">
        <f t="shared" si="2"/>
        <v>195083</v>
      </c>
    </row>
    <row r="58" spans="1:12" ht="15">
      <c r="A58" s="26">
        <v>16</v>
      </c>
      <c r="B58" s="1" t="s">
        <v>66</v>
      </c>
      <c r="C58" s="27">
        <v>11648</v>
      </c>
      <c r="D58" s="28">
        <v>245900400</v>
      </c>
      <c r="E58" s="28">
        <v>94210.90349590525</v>
      </c>
      <c r="F58" s="28">
        <v>80349.24448685769</v>
      </c>
      <c r="G58" s="29">
        <f t="shared" si="0"/>
        <v>174560.14798276295</v>
      </c>
      <c r="H58" s="28">
        <f t="shared" si="1"/>
        <v>174560</v>
      </c>
      <c r="I58" s="4"/>
      <c r="J58" s="28">
        <v>-1378</v>
      </c>
      <c r="K58" s="4"/>
      <c r="L58" s="30">
        <f t="shared" si="2"/>
        <v>173182</v>
      </c>
    </row>
    <row r="59" spans="1:12" ht="15">
      <c r="A59" s="26">
        <v>27</v>
      </c>
      <c r="B59" s="1" t="s">
        <v>67</v>
      </c>
      <c r="C59" s="27">
        <v>13029</v>
      </c>
      <c r="D59" s="28">
        <v>314237300</v>
      </c>
      <c r="E59" s="28">
        <v>105380.6543310568</v>
      </c>
      <c r="F59" s="28">
        <v>102678.68472190386</v>
      </c>
      <c r="G59" s="29">
        <f t="shared" si="0"/>
        <v>208059.33905296065</v>
      </c>
      <c r="H59" s="28">
        <f t="shared" si="1"/>
        <v>208059</v>
      </c>
      <c r="I59" s="4"/>
      <c r="J59" s="28">
        <v>-1630</v>
      </c>
      <c r="K59" s="4"/>
      <c r="L59" s="30">
        <f t="shared" si="2"/>
        <v>206429</v>
      </c>
    </row>
    <row r="60" spans="1:12" ht="15">
      <c r="A60" s="1"/>
      <c r="B60" s="1"/>
      <c r="C60" s="27"/>
      <c r="D60" s="28"/>
      <c r="E60" s="28"/>
      <c r="F60" s="28"/>
      <c r="G60" s="31"/>
      <c r="H60" s="28"/>
      <c r="I60" s="4"/>
      <c r="J60" s="28"/>
      <c r="K60" s="4"/>
      <c r="L60" s="30"/>
    </row>
    <row r="61" spans="1:12" ht="15">
      <c r="A61" s="1"/>
      <c r="B61" s="1"/>
      <c r="C61" s="27"/>
      <c r="D61" s="28"/>
      <c r="E61" s="28"/>
      <c r="F61" s="28"/>
      <c r="G61" s="31"/>
      <c r="H61" s="28"/>
      <c r="I61" s="4"/>
      <c r="J61" s="28"/>
      <c r="K61" s="4"/>
      <c r="L61" s="30"/>
    </row>
    <row r="62" spans="1:12" ht="15">
      <c r="A62" s="1"/>
      <c r="B62" s="1" t="s">
        <v>68</v>
      </c>
      <c r="C62" s="27">
        <v>608418</v>
      </c>
      <c r="D62" s="28">
        <v>15150628779.59</v>
      </c>
      <c r="E62" s="28">
        <v>4920982.957003063</v>
      </c>
      <c r="F62" s="28">
        <v>4950547.359585016</v>
      </c>
      <c r="G62" s="29">
        <f t="shared" si="0"/>
        <v>9871530.316588078</v>
      </c>
      <c r="H62" s="28">
        <f t="shared" si="1"/>
        <v>9871530</v>
      </c>
      <c r="I62" s="4"/>
      <c r="J62" s="28">
        <f>SUM(J12:J59)</f>
        <v>-78511</v>
      </c>
      <c r="K62" s="4"/>
      <c r="L62" s="30">
        <f>H62+J62</f>
        <v>9793019</v>
      </c>
    </row>
    <row r="63" spans="1:12" ht="15">
      <c r="A63" s="1"/>
      <c r="B63" s="1"/>
      <c r="C63" s="27"/>
      <c r="D63" s="28"/>
      <c r="E63" s="28"/>
      <c r="F63" s="28"/>
      <c r="G63" s="31"/>
      <c r="H63" s="28"/>
      <c r="I63" s="4"/>
      <c r="J63" s="28"/>
      <c r="K63" s="4"/>
      <c r="L63" s="30"/>
    </row>
    <row r="64" spans="1:12" ht="15">
      <c r="A64" s="1"/>
      <c r="B64" s="1"/>
      <c r="C64" s="27"/>
      <c r="D64" s="28"/>
      <c r="E64" s="28"/>
      <c r="F64" s="28"/>
      <c r="G64" s="31"/>
      <c r="H64" s="28"/>
      <c r="I64" s="4"/>
      <c r="J64" s="28"/>
      <c r="K64" s="4"/>
      <c r="L64" s="30"/>
    </row>
    <row r="65" spans="1:12" ht="15">
      <c r="A65" s="1"/>
      <c r="B65" s="1" t="s">
        <v>1</v>
      </c>
      <c r="C65" s="27" t="s">
        <v>2</v>
      </c>
      <c r="D65" s="28" t="s">
        <v>69</v>
      </c>
      <c r="E65" s="28"/>
      <c r="F65" s="28"/>
      <c r="G65" s="31"/>
      <c r="H65" s="28"/>
      <c r="I65" s="4"/>
      <c r="J65" s="28"/>
      <c r="K65" s="4"/>
      <c r="L65" s="30"/>
    </row>
    <row r="66" spans="1:12" ht="15">
      <c r="A66" s="1"/>
      <c r="B66" s="1" t="s">
        <v>70</v>
      </c>
      <c r="C66" s="27"/>
      <c r="D66" s="28"/>
      <c r="E66" s="28"/>
      <c r="F66" s="28"/>
      <c r="G66" s="31"/>
      <c r="H66" s="28"/>
      <c r="I66" s="4"/>
      <c r="J66" s="28"/>
      <c r="K66" s="4"/>
      <c r="L66" s="30"/>
    </row>
    <row r="67" spans="1:12" ht="15">
      <c r="A67" s="1"/>
      <c r="B67" s="1"/>
      <c r="C67" s="27"/>
      <c r="D67" s="28"/>
      <c r="E67" s="28"/>
      <c r="F67" s="28"/>
      <c r="G67" s="31"/>
      <c r="H67" s="28"/>
      <c r="I67" s="4"/>
      <c r="J67" s="28"/>
      <c r="K67" s="4"/>
      <c r="L67" s="30"/>
    </row>
    <row r="68" spans="1:12" ht="15">
      <c r="A68" s="1"/>
      <c r="B68" s="1"/>
      <c r="C68" s="27"/>
      <c r="D68" s="28"/>
      <c r="E68" s="28"/>
      <c r="F68" s="28"/>
      <c r="G68" s="31"/>
      <c r="H68" s="28"/>
      <c r="I68" s="4"/>
      <c r="J68" s="28"/>
      <c r="K68" s="4"/>
      <c r="L68" s="30"/>
    </row>
    <row r="69" spans="1:12" ht="15">
      <c r="A69" s="26">
        <v>3478</v>
      </c>
      <c r="B69" s="1" t="s">
        <v>71</v>
      </c>
      <c r="C69" s="27">
        <v>271</v>
      </c>
      <c r="D69" s="28">
        <v>2508000</v>
      </c>
      <c r="E69" s="28">
        <v>2191.891727969636</v>
      </c>
      <c r="F69" s="28">
        <v>819.502144661168</v>
      </c>
      <c r="G69" s="29">
        <f t="shared" si="0"/>
        <v>3011.3938726308043</v>
      </c>
      <c r="H69" s="28">
        <f t="shared" si="1"/>
        <v>3011</v>
      </c>
      <c r="I69" s="4"/>
      <c r="J69" s="28">
        <v>566</v>
      </c>
      <c r="K69" s="4"/>
      <c r="L69" s="30">
        <f aca="true" t="shared" si="3" ref="L69:L83">H69+J69</f>
        <v>3577</v>
      </c>
    </row>
    <row r="70" spans="1:12" ht="15">
      <c r="A70" s="26">
        <v>4013</v>
      </c>
      <c r="B70" s="1" t="s">
        <v>72</v>
      </c>
      <c r="C70" s="27">
        <v>2705</v>
      </c>
      <c r="D70" s="28">
        <v>36298100</v>
      </c>
      <c r="E70" s="28">
        <v>21878.476472907256</v>
      </c>
      <c r="F70" s="28">
        <v>11860.594416716722</v>
      </c>
      <c r="G70" s="29">
        <f t="shared" si="0"/>
        <v>33739.07088962398</v>
      </c>
      <c r="H70" s="28">
        <f t="shared" si="1"/>
        <v>33739</v>
      </c>
      <c r="I70" s="4"/>
      <c r="J70" s="28">
        <v>7243</v>
      </c>
      <c r="K70" s="4"/>
      <c r="L70" s="30">
        <f t="shared" si="3"/>
        <v>40982</v>
      </c>
    </row>
    <row r="71" spans="1:12" ht="15">
      <c r="A71" s="26">
        <v>3029</v>
      </c>
      <c r="B71" s="1" t="s">
        <v>73</v>
      </c>
      <c r="C71" s="27">
        <v>1574</v>
      </c>
      <c r="D71" s="28">
        <v>59348989</v>
      </c>
      <c r="E71" s="28">
        <v>12730.765977211096</v>
      </c>
      <c r="F71" s="28">
        <v>19392.593209319006</v>
      </c>
      <c r="G71" s="29">
        <f t="shared" si="0"/>
        <v>32123.359186530102</v>
      </c>
      <c r="H71" s="28">
        <f t="shared" si="1"/>
        <v>32123</v>
      </c>
      <c r="I71" s="4"/>
      <c r="J71" s="28">
        <v>11785</v>
      </c>
      <c r="K71" s="4"/>
      <c r="L71" s="30">
        <f t="shared" si="3"/>
        <v>43908</v>
      </c>
    </row>
    <row r="72" spans="1:12" ht="15">
      <c r="A72" s="26">
        <v>4003</v>
      </c>
      <c r="B72" s="1" t="s">
        <v>74</v>
      </c>
      <c r="C72" s="27">
        <v>1775</v>
      </c>
      <c r="D72" s="28">
        <v>14918100</v>
      </c>
      <c r="E72" s="28">
        <v>14356.486410133226</v>
      </c>
      <c r="F72" s="28">
        <v>4874.567362149031</v>
      </c>
      <c r="G72" s="29">
        <f t="shared" si="0"/>
        <v>19231.053772282256</v>
      </c>
      <c r="H72" s="28">
        <f t="shared" si="1"/>
        <v>19231</v>
      </c>
      <c r="I72" s="4"/>
      <c r="J72" s="28">
        <v>3232</v>
      </c>
      <c r="K72" s="4"/>
      <c r="L72" s="30">
        <f t="shared" si="3"/>
        <v>22463</v>
      </c>
    </row>
    <row r="73" spans="1:12" ht="15">
      <c r="A73" s="26">
        <v>5033</v>
      </c>
      <c r="B73" s="1" t="s">
        <v>75</v>
      </c>
      <c r="C73" s="27">
        <v>1324</v>
      </c>
      <c r="D73" s="28">
        <v>53610200</v>
      </c>
      <c r="E73" s="28">
        <v>10708.725637755713</v>
      </c>
      <c r="F73" s="28">
        <v>17517.413826042324</v>
      </c>
      <c r="G73" s="29">
        <f t="shared" si="0"/>
        <v>28226.139463798037</v>
      </c>
      <c r="H73" s="28">
        <f t="shared" si="1"/>
        <v>28226</v>
      </c>
      <c r="I73" s="4"/>
      <c r="J73" s="28">
        <v>12076</v>
      </c>
      <c r="K73" s="4"/>
      <c r="L73" s="30">
        <f t="shared" si="3"/>
        <v>40302</v>
      </c>
    </row>
    <row r="74" spans="1:12" ht="15">
      <c r="A74" s="26">
        <v>5034</v>
      </c>
      <c r="B74" s="1" t="s">
        <v>76</v>
      </c>
      <c r="C74" s="27">
        <v>790</v>
      </c>
      <c r="D74" s="28">
        <v>53308449</v>
      </c>
      <c r="E74" s="28">
        <v>6389.647472679013</v>
      </c>
      <c r="F74" s="28">
        <v>17418.81510528728</v>
      </c>
      <c r="G74" s="29">
        <f t="shared" si="0"/>
        <v>23808.462577966297</v>
      </c>
      <c r="H74" s="28">
        <f t="shared" si="1"/>
        <v>23808</v>
      </c>
      <c r="I74" s="4"/>
      <c r="J74" s="28">
        <v>11374</v>
      </c>
      <c r="K74" s="4"/>
      <c r="L74" s="30">
        <f t="shared" si="3"/>
        <v>35182</v>
      </c>
    </row>
    <row r="75" spans="1:12" ht="15">
      <c r="A75" s="26">
        <v>4000</v>
      </c>
      <c r="B75" s="1" t="s">
        <v>77</v>
      </c>
      <c r="C75" s="27">
        <v>9676</v>
      </c>
      <c r="D75" s="28">
        <v>137929400</v>
      </c>
      <c r="E75" s="28">
        <v>78261.04929828118</v>
      </c>
      <c r="F75" s="28">
        <v>45069.154350808654</v>
      </c>
      <c r="G75" s="29">
        <f t="shared" si="0"/>
        <v>123330.20364908985</v>
      </c>
      <c r="H75" s="28">
        <f t="shared" si="1"/>
        <v>123330</v>
      </c>
      <c r="I75" s="4"/>
      <c r="J75" s="28">
        <v>32235</v>
      </c>
      <c r="K75" s="4"/>
      <c r="L75" s="30">
        <f t="shared" si="3"/>
        <v>155565</v>
      </c>
    </row>
    <row r="76" spans="1:12" ht="15">
      <c r="A76" s="26">
        <v>2781</v>
      </c>
      <c r="B76" s="1" t="s">
        <v>78</v>
      </c>
      <c r="C76" s="27">
        <v>0</v>
      </c>
      <c r="D76" s="28">
        <v>0</v>
      </c>
      <c r="E76" s="28">
        <v>0</v>
      </c>
      <c r="F76" s="28">
        <v>0</v>
      </c>
      <c r="G76" s="29">
        <f aca="true" t="shared" si="4" ref="G76:G83">E76+F76</f>
        <v>0</v>
      </c>
      <c r="H76" s="28">
        <f aca="true" t="shared" si="5" ref="H76:H83">ROUND(G76,0)</f>
        <v>0</v>
      </c>
      <c r="I76" s="4"/>
      <c r="J76" s="28">
        <v>0</v>
      </c>
      <c r="K76" s="4"/>
      <c r="L76" s="30">
        <f t="shared" si="3"/>
        <v>0</v>
      </c>
    </row>
    <row r="77" spans="1:12" ht="15">
      <c r="A77" s="26">
        <v>5089</v>
      </c>
      <c r="B77" s="1" t="s">
        <v>79</v>
      </c>
      <c r="C77" s="27">
        <v>0</v>
      </c>
      <c r="D77" s="28">
        <v>0</v>
      </c>
      <c r="E77" s="28">
        <v>0</v>
      </c>
      <c r="F77" s="28">
        <v>0</v>
      </c>
      <c r="G77" s="29">
        <f t="shared" si="4"/>
        <v>0</v>
      </c>
      <c r="H77" s="28">
        <f t="shared" si="5"/>
        <v>0</v>
      </c>
      <c r="I77" s="4"/>
      <c r="J77" s="28">
        <v>0</v>
      </c>
      <c r="K77" s="4"/>
      <c r="L77" s="30">
        <f t="shared" si="3"/>
        <v>0</v>
      </c>
    </row>
    <row r="78" spans="1:12" ht="15">
      <c r="A78" s="1"/>
      <c r="B78" s="1"/>
      <c r="C78" s="27"/>
      <c r="D78" s="28"/>
      <c r="E78" s="28"/>
      <c r="F78" s="28"/>
      <c r="G78" s="31"/>
      <c r="H78" s="28"/>
      <c r="I78" s="4"/>
      <c r="J78" s="28"/>
      <c r="K78" s="4"/>
      <c r="L78" s="30"/>
    </row>
    <row r="79" spans="1:12" ht="15">
      <c r="A79" s="1"/>
      <c r="B79" s="1"/>
      <c r="C79" s="27"/>
      <c r="D79" s="28"/>
      <c r="E79" s="28"/>
      <c r="F79" s="28"/>
      <c r="G79" s="31"/>
      <c r="H79" s="28"/>
      <c r="I79" s="4"/>
      <c r="J79" s="28"/>
      <c r="K79" s="4"/>
      <c r="L79" s="30"/>
    </row>
    <row r="80" spans="1:12" ht="15">
      <c r="A80" s="1"/>
      <c r="B80" s="1" t="s">
        <v>68</v>
      </c>
      <c r="C80" s="27">
        <v>18115</v>
      </c>
      <c r="D80" s="28">
        <v>357921238</v>
      </c>
      <c r="E80" s="28">
        <v>146517.04299693712</v>
      </c>
      <c r="F80" s="28">
        <v>116952.64041498418</v>
      </c>
      <c r="G80" s="29">
        <f t="shared" si="4"/>
        <v>263469.6834119213</v>
      </c>
      <c r="H80" s="28">
        <f t="shared" si="5"/>
        <v>263470</v>
      </c>
      <c r="I80" s="4"/>
      <c r="J80" s="28">
        <f>SUM(J69:J77)</f>
        <v>78511</v>
      </c>
      <c r="K80" s="4"/>
      <c r="L80" s="30">
        <f t="shared" si="3"/>
        <v>341981</v>
      </c>
    </row>
    <row r="81" spans="1:12" ht="15">
      <c r="A81" s="1"/>
      <c r="B81" s="1"/>
      <c r="C81" s="27"/>
      <c r="D81" s="28"/>
      <c r="E81" s="28"/>
      <c r="F81" s="28"/>
      <c r="G81" s="29"/>
      <c r="H81" s="28"/>
      <c r="I81" s="4"/>
      <c r="J81" s="28"/>
      <c r="K81" s="4"/>
      <c r="L81" s="30"/>
    </row>
    <row r="82" spans="1:12" ht="15">
      <c r="A82" s="1"/>
      <c r="B82" s="1"/>
      <c r="C82" s="27"/>
      <c r="D82" s="28"/>
      <c r="E82" s="28"/>
      <c r="F82" s="28"/>
      <c r="G82" s="29"/>
      <c r="H82" s="28"/>
      <c r="I82" s="4"/>
      <c r="J82" s="28"/>
      <c r="K82" s="4"/>
      <c r="L82" s="30"/>
    </row>
    <row r="83" spans="1:12" ht="15">
      <c r="A83" s="1"/>
      <c r="B83" s="1" t="s">
        <v>80</v>
      </c>
      <c r="C83" s="27">
        <v>626533</v>
      </c>
      <c r="D83" s="28">
        <v>15508550017.59</v>
      </c>
      <c r="E83" s="28">
        <v>5067500</v>
      </c>
      <c r="F83" s="28">
        <v>5067500</v>
      </c>
      <c r="G83" s="31">
        <f t="shared" si="4"/>
        <v>10135000</v>
      </c>
      <c r="H83" s="28">
        <f t="shared" si="5"/>
        <v>10135000</v>
      </c>
      <c r="I83" s="4"/>
      <c r="J83" s="32">
        <f>J80+J62</f>
        <v>0</v>
      </c>
      <c r="K83" s="4"/>
      <c r="L83" s="30">
        <f t="shared" si="3"/>
        <v>10135000</v>
      </c>
    </row>
    <row r="84" spans="1:12" ht="15">
      <c r="A84" s="1"/>
      <c r="B84" s="1"/>
      <c r="C84" s="1"/>
      <c r="D84" s="28"/>
      <c r="E84" s="28"/>
      <c r="F84" s="28"/>
      <c r="G84" s="31"/>
      <c r="H84" s="28"/>
      <c r="I84" s="4"/>
      <c r="J84" s="4"/>
      <c r="K84" s="4"/>
      <c r="L84" s="4"/>
    </row>
    <row r="85" ht="14.25">
      <c r="B85" s="33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2014-07-14T16:08:42Z</dcterms:created>
  <dcterms:modified xsi:type="dcterms:W3CDTF">2014-07-14T16:59:41Z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